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595" windowWidth="1903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876" i="1"/>
  <c r="F876"/>
  <c r="G628"/>
  <c r="F628"/>
  <c r="G622"/>
  <c r="H612"/>
  <c r="H613"/>
  <c r="F622"/>
  <c r="H177"/>
  <c r="H176"/>
  <c r="F192"/>
  <c r="G849"/>
  <c r="G644"/>
  <c r="F644"/>
  <c r="F593"/>
  <c r="G593"/>
  <c r="H493"/>
  <c r="H494"/>
  <c r="F608"/>
  <c r="G154"/>
  <c r="F154"/>
  <c r="G164"/>
  <c r="F164"/>
  <c r="G169"/>
  <c r="F169"/>
  <c r="F849"/>
  <c r="H847"/>
  <c r="H846"/>
  <c r="G39"/>
  <c r="F39"/>
  <c r="H25"/>
  <c r="H24"/>
  <c r="G842"/>
  <c r="F842"/>
  <c r="G608"/>
  <c r="F707"/>
  <c r="G665"/>
  <c r="F665"/>
  <c r="G635"/>
  <c r="G452"/>
  <c r="H354"/>
  <c r="G938"/>
  <c r="G919"/>
  <c r="G909"/>
  <c r="G838"/>
  <c r="G832"/>
  <c r="G827"/>
  <c r="G794"/>
  <c r="G788"/>
  <c r="G778"/>
  <c r="G765"/>
  <c r="G707"/>
  <c r="G682"/>
  <c r="G648"/>
  <c r="G489"/>
  <c r="G477"/>
  <c r="G481"/>
  <c r="G465"/>
  <c r="G350"/>
  <c r="G245"/>
  <c r="G221"/>
  <c r="G124"/>
  <c r="G113"/>
  <c r="G89"/>
  <c r="F452"/>
  <c r="F838" i="3"/>
  <c r="H830"/>
  <c r="H829"/>
  <c r="F818"/>
  <c r="F808"/>
  <c r="F775"/>
  <c r="H773"/>
  <c r="F729"/>
  <c r="F723"/>
  <c r="F718"/>
  <c r="H699"/>
  <c r="H698"/>
  <c r="I700" s="1"/>
  <c r="F685"/>
  <c r="H684"/>
  <c r="H683"/>
  <c r="F679"/>
  <c r="F668"/>
  <c r="H659"/>
  <c r="F655"/>
  <c r="H609"/>
  <c r="H608"/>
  <c r="F596"/>
  <c r="F571"/>
  <c r="H566"/>
  <c r="H565"/>
  <c r="F554"/>
  <c r="F541"/>
  <c r="F524"/>
  <c r="F499"/>
  <c r="H477"/>
  <c r="H476"/>
  <c r="F443"/>
  <c r="I424"/>
  <c r="I423"/>
  <c r="J423" s="1"/>
  <c r="F418"/>
  <c r="F408"/>
  <c r="F404"/>
  <c r="F392"/>
  <c r="F357"/>
  <c r="H258"/>
  <c r="H257"/>
  <c r="F252"/>
  <c r="H236"/>
  <c r="H235"/>
  <c r="F227"/>
  <c r="F198"/>
  <c r="H180"/>
  <c r="H179"/>
  <c r="F170"/>
  <c r="H167"/>
  <c r="H166"/>
  <c r="F158"/>
  <c r="F125"/>
  <c r="F112"/>
  <c r="F88"/>
  <c r="F60"/>
  <c r="F42"/>
  <c r="F37"/>
  <c r="F17"/>
  <c r="F635" i="1"/>
  <c r="F648"/>
  <c r="F350"/>
  <c r="H251"/>
  <c r="H250"/>
  <c r="F827"/>
  <c r="F909"/>
  <c r="F765"/>
  <c r="H771"/>
  <c r="M38" i="2"/>
  <c r="N33"/>
  <c r="F33"/>
  <c r="F489" i="1"/>
  <c r="F788"/>
  <c r="F481"/>
  <c r="F778"/>
  <c r="F919"/>
  <c r="F838"/>
  <c r="F245"/>
  <c r="H229"/>
  <c r="H228"/>
  <c r="F938"/>
  <c r="F682"/>
  <c r="H679"/>
  <c r="H678"/>
  <c r="F221"/>
  <c r="F124"/>
  <c r="F832"/>
  <c r="F794"/>
  <c r="F113"/>
  <c r="F477"/>
  <c r="F465"/>
  <c r="F89"/>
  <c r="F61"/>
  <c r="F44"/>
  <c r="F18"/>
</calcChain>
</file>

<file path=xl/comments1.xml><?xml version="1.0" encoding="utf-8"?>
<comments xmlns="http://schemas.openxmlformats.org/spreadsheetml/2006/main">
  <authors>
    <author>deliiska</author>
  </authors>
  <commentList>
    <comment ref="B12" authorId="0">
      <text>
        <r>
          <rPr>
            <b/>
            <sz val="8"/>
            <color indexed="81"/>
            <rFont val="Tahoma"/>
            <family val="2"/>
            <charset val="204"/>
          </rPr>
          <t>deliiska: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18" authorId="0">
      <text>
        <r>
          <rPr>
            <b/>
            <sz val="8"/>
            <color indexed="81"/>
            <rFont val="Tahoma"/>
            <family val="2"/>
            <charset val="204"/>
          </rPr>
          <t>deliiska: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deliiska</author>
  </authors>
  <commentList>
    <comment ref="B11" authorId="0">
      <text>
        <r>
          <rPr>
            <b/>
            <sz val="8"/>
            <color indexed="81"/>
            <rFont val="Tahoma"/>
            <family val="2"/>
            <charset val="204"/>
          </rPr>
          <t>deliiska: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17" authorId="0">
      <text>
        <r>
          <rPr>
            <b/>
            <sz val="8"/>
            <color indexed="81"/>
            <rFont val="Tahoma"/>
            <family val="2"/>
            <charset val="204"/>
          </rPr>
          <t>deliiska: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<sst xmlns="http://schemas.openxmlformats.org/spreadsheetml/2006/main" count="7186" uniqueCount="1093">
  <si>
    <t>Приложение № 1 на протокол 2015 г., на комисия назначена със Заповед  № РД - 167/25.08.2015 г.</t>
  </si>
  <si>
    <t xml:space="preserve">Разпределение на пасищата , мерите и ливадите от ОПФ </t>
  </si>
  <si>
    <t>между собствениците и ползватели на животновъдни обекти ,</t>
  </si>
  <si>
    <t>подали заявление по реда на чл. 37  и , ал. 5 от ЗСПЗЗ</t>
  </si>
  <si>
    <t xml:space="preserve">Землище  с. Беренде , общ. Земен </t>
  </si>
  <si>
    <t>местност</t>
  </si>
  <si>
    <t>имот №</t>
  </si>
  <si>
    <t>НТП</t>
  </si>
  <si>
    <t>кат.</t>
  </si>
  <si>
    <t xml:space="preserve">площ в дка. </t>
  </si>
  <si>
    <t xml:space="preserve">Землище      </t>
  </si>
  <si>
    <t>год. наемна цена лв.</t>
  </si>
  <si>
    <t>с. Беренде</t>
  </si>
  <si>
    <t>002003</t>
  </si>
  <si>
    <t>013003</t>
  </si>
  <si>
    <t>008027</t>
  </si>
  <si>
    <t>008034</t>
  </si>
  <si>
    <t>001013</t>
  </si>
  <si>
    <t>004003</t>
  </si>
  <si>
    <t>Ливада</t>
  </si>
  <si>
    <t>IX</t>
  </si>
  <si>
    <t>Пасище , мера</t>
  </si>
  <si>
    <t>Пасище с храсти</t>
  </si>
  <si>
    <t>003043</t>
  </si>
  <si>
    <t>003112</t>
  </si>
  <si>
    <t>004111</t>
  </si>
  <si>
    <t>004112</t>
  </si>
  <si>
    <t>004153</t>
  </si>
  <si>
    <t>005009</t>
  </si>
  <si>
    <t>005069</t>
  </si>
  <si>
    <t>002104</t>
  </si>
  <si>
    <t>004101</t>
  </si>
  <si>
    <t>002072</t>
  </si>
  <si>
    <t>002087</t>
  </si>
  <si>
    <t>002068</t>
  </si>
  <si>
    <t>005097</t>
  </si>
  <si>
    <t>005103</t>
  </si>
  <si>
    <t>005130</t>
  </si>
  <si>
    <t>005134</t>
  </si>
  <si>
    <t>005137</t>
  </si>
  <si>
    <t xml:space="preserve">с. Габров дол </t>
  </si>
  <si>
    <t>IV</t>
  </si>
  <si>
    <t>VII</t>
  </si>
  <si>
    <t>033020</t>
  </si>
  <si>
    <t>036012</t>
  </si>
  <si>
    <t xml:space="preserve">Землище  с. Блатешница , общ. Земен </t>
  </si>
  <si>
    <t>с. Блатешница</t>
  </si>
  <si>
    <t>022112</t>
  </si>
  <si>
    <t>022113</t>
  </si>
  <si>
    <t>022120</t>
  </si>
  <si>
    <t>022123</t>
  </si>
  <si>
    <t>022124</t>
  </si>
  <si>
    <t>022129</t>
  </si>
  <si>
    <t>022131</t>
  </si>
  <si>
    <t>022132</t>
  </si>
  <si>
    <t>022133</t>
  </si>
  <si>
    <t>022128</t>
  </si>
  <si>
    <t>VI</t>
  </si>
  <si>
    <t xml:space="preserve">2. На  Методи Тодоров Хаджиев - 32,2 ЖЕ. За животновъден обект № 24410056  нас. м. Блатешница </t>
  </si>
  <si>
    <t xml:space="preserve">1. На  Любен Георгиев Стоянов  - 1 ЖЕ. За животновъден обект № 24410002  нас. м. Блатешница </t>
  </si>
  <si>
    <t xml:space="preserve">3. На  Моника Константинова Максимова - 1,5 ЖЕ. За животновъден обект № 24350018  нас. м. Беренде </t>
  </si>
  <si>
    <t xml:space="preserve">2. На Димитрина Милчева Стоилова - 12,5 ЖЕ.  За животновъден абект № 24350029 нас.  м. Беренде </t>
  </si>
  <si>
    <t xml:space="preserve">1. На Петър Тодоров Прангов - 1,75 ЖЕ. За животновъден обект № 24350020  нас. м. Беренде </t>
  </si>
  <si>
    <t>034001</t>
  </si>
  <si>
    <t>034002</t>
  </si>
  <si>
    <t>034003</t>
  </si>
  <si>
    <t>034007</t>
  </si>
  <si>
    <t>032009</t>
  </si>
  <si>
    <t>032042</t>
  </si>
  <si>
    <t>032011</t>
  </si>
  <si>
    <t>032006</t>
  </si>
  <si>
    <t>032007</t>
  </si>
  <si>
    <t>016011</t>
  </si>
  <si>
    <t>016012</t>
  </si>
  <si>
    <t>017194</t>
  </si>
  <si>
    <t>017207</t>
  </si>
  <si>
    <t>017218</t>
  </si>
  <si>
    <t>017159</t>
  </si>
  <si>
    <t>017204</t>
  </si>
  <si>
    <t>017162</t>
  </si>
  <si>
    <t>017164</t>
  </si>
  <si>
    <t>017163</t>
  </si>
  <si>
    <t>017136</t>
  </si>
  <si>
    <t>017137</t>
  </si>
  <si>
    <t>017215</t>
  </si>
  <si>
    <t>017129</t>
  </si>
  <si>
    <t>000036</t>
  </si>
  <si>
    <t>055096</t>
  </si>
  <si>
    <t>V</t>
  </si>
  <si>
    <t xml:space="preserve">3. На  Людмила Петрова Сиромахова  - 3 ЖЕ. За животновъден обект № 24410025  нас. м. Блатешница </t>
  </si>
  <si>
    <t>017152</t>
  </si>
  <si>
    <t xml:space="preserve">4. На  Кристиан Василев Николов  - 18,15 ЖЕ. За животновъден обект № 24410040  нас. м. Блатешница </t>
  </si>
  <si>
    <t xml:space="preserve">Землище  с. Враня стена , общ. Земен </t>
  </si>
  <si>
    <t xml:space="preserve">1. На  Йордан Станчев Велинов  - 6,8 ЖЕ. За животновъден обект № 24450018  нас. м. Враня стена  </t>
  </si>
  <si>
    <t xml:space="preserve">Землище  с. Горна Врабча , общ. Земен </t>
  </si>
  <si>
    <t>1. На  Александър Тодоров Деянов  - 9,15  ЖЕ. За животновъден обект № 24390002 нас. м. Горна Врабча</t>
  </si>
  <si>
    <t>с. Горна Врабча</t>
  </si>
  <si>
    <t>2. На  Симеон Георгиев Симов  - 17,6  ЖЕ. За животновъден обект № 24390009 нас. м. Горна Врабча</t>
  </si>
  <si>
    <t>3. На Ангел Спиров Петров  - 4,2  ЖЕ. За животновъден обект № 24390042 нас. м. Горна Врабча</t>
  </si>
  <si>
    <t xml:space="preserve">Землище  с. Горна Глотовица , общ. Земен </t>
  </si>
  <si>
    <t xml:space="preserve">1. На  Александър Милков Александров  - 65,65  ЖЕ. За животновъден обект № 24590034 нас. м. Горна Глоговица </t>
  </si>
  <si>
    <t xml:space="preserve">с. Горна Глоговица </t>
  </si>
  <si>
    <t xml:space="preserve">1. На  Димитър Милачков Стаменков  - 29,2  ЖЕ. За животновъден обект № 24590008 нас. м. Горна Глоговица </t>
  </si>
  <si>
    <t xml:space="preserve">Землище  с. Дивля , общ. Земен </t>
  </si>
  <si>
    <t xml:space="preserve">1. На  Николай Станков Йорданов  - 9,75  ЖЕ. За животновъден обект № 24570053 нас. м. Дивля </t>
  </si>
  <si>
    <t>с. Дивля</t>
  </si>
  <si>
    <t xml:space="preserve">2. На  Данка Петрова Божилова  - 35,9  ЖЕ. За животновъден обект № 24570051 нас. м. Дивля </t>
  </si>
  <si>
    <t xml:space="preserve">3. На  Пламен Евлогиев Бонев  - 70,3  ЖЕ. За животновъден обект № 24570061 нас. м. Дивля </t>
  </si>
  <si>
    <t xml:space="preserve">Землище  с. Елов дол , общ. Земен </t>
  </si>
  <si>
    <t xml:space="preserve">1. На  Явор Стефанов Крумов  - 3,4  ЖЕ. За животновъден обект № 24340044 нас. м. Елов дол </t>
  </si>
  <si>
    <t>с. Елов дол</t>
  </si>
  <si>
    <t>011144</t>
  </si>
  <si>
    <t>006011</t>
  </si>
  <si>
    <t>006065</t>
  </si>
  <si>
    <t>012064</t>
  </si>
  <si>
    <t>006032</t>
  </si>
  <si>
    <t>006058</t>
  </si>
  <si>
    <t>VIII</t>
  </si>
  <si>
    <t xml:space="preserve">2. На  Райна Стоичкова Ненкова  - 10,2 ЖЕ. За животновъден обект № 24340045 нас. м. Елов дол </t>
  </si>
  <si>
    <t>011146</t>
  </si>
  <si>
    <t>001059</t>
  </si>
  <si>
    <t>002073</t>
  </si>
  <si>
    <t>002075</t>
  </si>
  <si>
    <t>002079</t>
  </si>
  <si>
    <t>002076</t>
  </si>
  <si>
    <t>002081</t>
  </si>
  <si>
    <t>002082</t>
  </si>
  <si>
    <t>с. Падине</t>
  </si>
  <si>
    <t xml:space="preserve">3. На  Нецко Николов Маринов  - 3,45 ЖЕ. За животновъден обект № 24340015 нас. м. Елов дол </t>
  </si>
  <si>
    <t xml:space="preserve">Землище  с. Жабляно , общ. Земен </t>
  </si>
  <si>
    <t xml:space="preserve">1. На  Александър Методиев Делийски  - 5,15  ЖЕ. За животновъден обект № 24420028 нас. м. Жабляно </t>
  </si>
  <si>
    <t xml:space="preserve">2. На  Румен Димитров Стойчев  -  28,9 ЖЕ. За животновъден обект № 24420053 нас. м. Жабляно </t>
  </si>
  <si>
    <t>с. Жабляно</t>
  </si>
  <si>
    <t xml:space="preserve">Землище  гр. Земен , общ. Земен </t>
  </si>
  <si>
    <t xml:space="preserve">1. На  Биляна Иванова Стойнева  - 9  ЖЕ. За животновъден обект № 24400072 нас. м. Земен </t>
  </si>
  <si>
    <t>гр. Земен</t>
  </si>
  <si>
    <t xml:space="preserve">3. На  Димитър Стоянов Зарев  - 4,2  ЖЕ. За животновъден обект № 24400018 нас. м. Земен </t>
  </si>
  <si>
    <t xml:space="preserve">4. На  Станислава Рангелова Павлова  - 2  ЖЕ. За животновъден обект № 24400008 нас. м. Земен </t>
  </si>
  <si>
    <t xml:space="preserve">5. На  Цветанка Йорданова Бонева  - 2,2  ЖЕ. За животновъден обект № 24400001 нас. м. Земен </t>
  </si>
  <si>
    <t xml:space="preserve">6. На  Павлина Аспарухова Тасева  - 2,45  ЖЕ. За животновъден обект № 24400274 нас. м. Земен </t>
  </si>
  <si>
    <t xml:space="preserve">7. На  Силвия Огнянова Кирилова - 17,4  ЖЕ. За животновъден обект № 24400267 нас. м. Земен </t>
  </si>
  <si>
    <t xml:space="preserve">9. На " BMX сдружение " ООД - 79,8  ЖЕ. За животновъден обект № 24430034 нас. м. Земен </t>
  </si>
  <si>
    <t xml:space="preserve">10. На " Вамид 2002 " ООД - 38,6  ЖЕ. За животновъден обект № 24400016 нас. м. Земен </t>
  </si>
  <si>
    <t xml:space="preserve">Землище  с. Калотинци , общ. Земен </t>
  </si>
  <si>
    <t>с. Калотинци</t>
  </si>
  <si>
    <t xml:space="preserve">Землище  с. Мурено , общ. Земен </t>
  </si>
  <si>
    <t>с. Мурено</t>
  </si>
  <si>
    <t>1. На Любен Велинов Корийчки  - 1,95  ЖЕ. За животновъден обект № 24370026 нас. м. Мурено</t>
  </si>
  <si>
    <t>1. На Дария Вихренова Александрова  - 4  ЖЕ. За животновъден обект № 24440029 нас. м. Калотинци</t>
  </si>
  <si>
    <t>2. На Георги Станоев Василев  - 4,35  ЖЕ. За животновъден обект № 24370055 нас. м. Мурено</t>
  </si>
  <si>
    <t>3. На Иван Крумов Михов  -13,2  ЖЕ. За животновъден обект № 24370043 нас. м. Мурено</t>
  </si>
  <si>
    <t>4. На Милка Иванова Димитрова  -4,2  ЖЕ. За животновъден обект № 24370047 нас. м. Мурено</t>
  </si>
  <si>
    <t>5. На Пламен Илиев Иванов  -1,5  ЖЕ. За животновъден обект № 24370027 нас. м. Мурено</t>
  </si>
  <si>
    <t>6. На Бойка Станимирова Станкова  -6,15  ЖЕ. За животновъден обект № 24370029 нас. м. Мурено</t>
  </si>
  <si>
    <t>7. На Евелина Цанкова Славенкова  -7,5  ЖЕ. За животновъден обект № 24370034 нас. м. Мурено</t>
  </si>
  <si>
    <t>8. На Юлия Григорова Николова  -6,1  ЖЕ. За животновъден обект № 24370032 нас. м. Мурено</t>
  </si>
  <si>
    <t xml:space="preserve">Землище  с. Одраница , общ. Земен </t>
  </si>
  <si>
    <t>с. Одраница</t>
  </si>
  <si>
    <t>2. На Емилия Иванова Теофилова  -36,4 ЖЕ. За животновъден обект № 24080041 нас. м. Одраница</t>
  </si>
  <si>
    <t xml:space="preserve">Землище  с. Пещера , общ. Земен </t>
  </si>
  <si>
    <t>с. Пещера</t>
  </si>
  <si>
    <t>1. На Петър Йорданов Петров  -10,95  ЖЕ. За животновъден обект № 24430011 нас. м. Пещера</t>
  </si>
  <si>
    <t>2. На СД " Димчеви и Сие "  - 30,6  ЖЕ. За животновъден обект № 24430025 нас. м. Пещера</t>
  </si>
  <si>
    <t>033001</t>
  </si>
  <si>
    <t>Ест. Ливада</t>
  </si>
  <si>
    <t>033002</t>
  </si>
  <si>
    <t>033004</t>
  </si>
  <si>
    <t>033008</t>
  </si>
  <si>
    <t>033009</t>
  </si>
  <si>
    <t>033010</t>
  </si>
  <si>
    <t>033011</t>
  </si>
  <si>
    <t>033012</t>
  </si>
  <si>
    <t>033014</t>
  </si>
  <si>
    <t>033017</t>
  </si>
  <si>
    <t>033018</t>
  </si>
  <si>
    <t>033022</t>
  </si>
  <si>
    <t>033026</t>
  </si>
  <si>
    <t>033027</t>
  </si>
  <si>
    <t>021003</t>
  </si>
  <si>
    <t>021004</t>
  </si>
  <si>
    <t>026005</t>
  </si>
  <si>
    <t>006002</t>
  </si>
  <si>
    <t>004060</t>
  </si>
  <si>
    <t>005076</t>
  </si>
  <si>
    <t>009102</t>
  </si>
  <si>
    <t>43.50 - 87</t>
  </si>
  <si>
    <t>002002</t>
  </si>
  <si>
    <t>003025</t>
  </si>
  <si>
    <t>42 - 84</t>
  </si>
  <si>
    <t>дка.</t>
  </si>
  <si>
    <t>132 - 264</t>
  </si>
  <si>
    <t>003110</t>
  </si>
  <si>
    <t>003085</t>
  </si>
  <si>
    <t>003084</t>
  </si>
  <si>
    <t>007054</t>
  </si>
  <si>
    <t>007003</t>
  </si>
  <si>
    <t>007055</t>
  </si>
  <si>
    <t>003051</t>
  </si>
  <si>
    <t>003052</t>
  </si>
  <si>
    <t>003078</t>
  </si>
  <si>
    <t>007004</t>
  </si>
  <si>
    <t>007047</t>
  </si>
  <si>
    <t>007049</t>
  </si>
  <si>
    <t>007050</t>
  </si>
  <si>
    <t>007065</t>
  </si>
  <si>
    <t>007073</t>
  </si>
  <si>
    <t>007074</t>
  </si>
  <si>
    <t>007075</t>
  </si>
  <si>
    <t>007078</t>
  </si>
  <si>
    <t>003050</t>
  </si>
  <si>
    <t>003039</t>
  </si>
  <si>
    <t>003048</t>
  </si>
  <si>
    <t>322-644</t>
  </si>
  <si>
    <t>20 - 40</t>
  </si>
  <si>
    <t>15 - 30</t>
  </si>
  <si>
    <t>125 - 250</t>
  </si>
  <si>
    <t>17.5 - 35</t>
  </si>
  <si>
    <t>30 - 60</t>
  </si>
  <si>
    <t>68 - 136</t>
  </si>
  <si>
    <t>с. Враня стена</t>
  </si>
  <si>
    <t>166021</t>
  </si>
  <si>
    <t>166023</t>
  </si>
  <si>
    <t>101068</t>
  </si>
  <si>
    <t>101074</t>
  </si>
  <si>
    <t>Използв.  ливада</t>
  </si>
  <si>
    <t>176 - 352</t>
  </si>
  <si>
    <t>собствени</t>
  </si>
  <si>
    <t>7.933-14.099</t>
  </si>
  <si>
    <t>168.07-337.90</t>
  </si>
  <si>
    <t>292 - 584</t>
  </si>
  <si>
    <t>040004</t>
  </si>
  <si>
    <t>044012</t>
  </si>
  <si>
    <t>Ест.  Ливада</t>
  </si>
  <si>
    <t>044002</t>
  </si>
  <si>
    <t>044007</t>
  </si>
  <si>
    <t>044010</t>
  </si>
  <si>
    <t>044017</t>
  </si>
  <si>
    <t>044019</t>
  </si>
  <si>
    <t>039013</t>
  </si>
  <si>
    <t>042032</t>
  </si>
  <si>
    <t>006022</t>
  </si>
  <si>
    <t>006039</t>
  </si>
  <si>
    <t>006026</t>
  </si>
  <si>
    <t>006027</t>
  </si>
  <si>
    <t>006079</t>
  </si>
  <si>
    <t>006077</t>
  </si>
  <si>
    <t>003023</t>
  </si>
  <si>
    <t>039010</t>
  </si>
  <si>
    <t>042003</t>
  </si>
  <si>
    <t>039011</t>
  </si>
  <si>
    <t>039016</t>
  </si>
  <si>
    <t>039012</t>
  </si>
  <si>
    <t>042011</t>
  </si>
  <si>
    <t>042012</t>
  </si>
  <si>
    <t>043009</t>
  </si>
  <si>
    <t>043010</t>
  </si>
  <si>
    <t>още 91 дка.</t>
  </si>
  <si>
    <t xml:space="preserve">8. На  Иван Любомиров Алексов - 4,5  ЖЕ. За животновъден обект № 24400267 нас. м. Земен </t>
  </si>
  <si>
    <t>45 - 90</t>
  </si>
  <si>
    <t>004125</t>
  </si>
  <si>
    <t>004190</t>
  </si>
  <si>
    <t>004191</t>
  </si>
  <si>
    <t>006003</t>
  </si>
  <si>
    <t>006008</t>
  </si>
  <si>
    <t>006042</t>
  </si>
  <si>
    <t>006059</t>
  </si>
  <si>
    <t>028006</t>
  </si>
  <si>
    <t>004110</t>
  </si>
  <si>
    <t>004105</t>
  </si>
  <si>
    <t>005006</t>
  </si>
  <si>
    <t>006004</t>
  </si>
  <si>
    <t>005061</t>
  </si>
  <si>
    <t>Земен</t>
  </si>
  <si>
    <t>007117</t>
  </si>
  <si>
    <t>007133</t>
  </si>
  <si>
    <t>007097</t>
  </si>
  <si>
    <t>007134</t>
  </si>
  <si>
    <t>007089</t>
  </si>
  <si>
    <t>007086</t>
  </si>
  <si>
    <t>007043</t>
  </si>
  <si>
    <t>007144</t>
  </si>
  <si>
    <t>007064</t>
  </si>
  <si>
    <t>003001</t>
  </si>
  <si>
    <t>003015</t>
  </si>
  <si>
    <t>003014</t>
  </si>
  <si>
    <t>003006</t>
  </si>
  <si>
    <t>003019</t>
  </si>
  <si>
    <t>003040</t>
  </si>
  <si>
    <t>002001</t>
  </si>
  <si>
    <t>010118</t>
  </si>
  <si>
    <t>003020</t>
  </si>
  <si>
    <t>003037</t>
  </si>
  <si>
    <t>010119</t>
  </si>
  <si>
    <t>001015</t>
  </si>
  <si>
    <t>001151</t>
  </si>
  <si>
    <t>003012</t>
  </si>
  <si>
    <t>001100</t>
  </si>
  <si>
    <t>001097</t>
  </si>
  <si>
    <t>306 - 612</t>
  </si>
  <si>
    <t>007001</t>
  </si>
  <si>
    <t>007016</t>
  </si>
  <si>
    <t>007141</t>
  </si>
  <si>
    <t>007145</t>
  </si>
  <si>
    <t>289-578</t>
  </si>
  <si>
    <t>90 - 180</t>
  </si>
  <si>
    <t xml:space="preserve"> 22 - 44</t>
  </si>
  <si>
    <t>24.5 - 49</t>
  </si>
  <si>
    <t>174 - 348</t>
  </si>
  <si>
    <t>386 - 772</t>
  </si>
  <si>
    <t xml:space="preserve"> 40 - 80</t>
  </si>
  <si>
    <t xml:space="preserve"> 19.5 - 39</t>
  </si>
  <si>
    <t xml:space="preserve"> 15 - 30</t>
  </si>
  <si>
    <t xml:space="preserve"> 61.5 - 123</t>
  </si>
  <si>
    <t xml:space="preserve"> 75 - 150</t>
  </si>
  <si>
    <t xml:space="preserve"> 61 - 122</t>
  </si>
  <si>
    <t>364 - 728</t>
  </si>
  <si>
    <t>150 / 300</t>
  </si>
  <si>
    <t xml:space="preserve">  109.5 - 219</t>
  </si>
  <si>
    <t xml:space="preserve"> 97.5 - 195</t>
  </si>
  <si>
    <t xml:space="preserve"> 359 - 718</t>
  </si>
  <si>
    <t xml:space="preserve">   703 - 1406</t>
  </si>
  <si>
    <t xml:space="preserve"> 34 - 68</t>
  </si>
  <si>
    <t xml:space="preserve"> 102 - 204</t>
  </si>
  <si>
    <t>034091</t>
  </si>
  <si>
    <t>040016</t>
  </si>
  <si>
    <t>040017</t>
  </si>
  <si>
    <t>040020</t>
  </si>
  <si>
    <t>043051</t>
  </si>
  <si>
    <t>054026</t>
  </si>
  <si>
    <t>054027</t>
  </si>
  <si>
    <t>054029</t>
  </si>
  <si>
    <t>054030</t>
  </si>
  <si>
    <t>055001</t>
  </si>
  <si>
    <t>058021</t>
  </si>
  <si>
    <t>058022</t>
  </si>
  <si>
    <t>058032</t>
  </si>
  <si>
    <t>058039</t>
  </si>
  <si>
    <t xml:space="preserve"> 34.5 - 69</t>
  </si>
  <si>
    <t>014044</t>
  </si>
  <si>
    <t>014041</t>
  </si>
  <si>
    <t>014039</t>
  </si>
  <si>
    <t>028003</t>
  </si>
  <si>
    <t>Сливово</t>
  </si>
  <si>
    <t>010297</t>
  </si>
  <si>
    <t>010034</t>
  </si>
  <si>
    <t>010308</t>
  </si>
  <si>
    <t>010312</t>
  </si>
  <si>
    <t>010189</t>
  </si>
  <si>
    <t>010205</t>
  </si>
  <si>
    <t>010204</t>
  </si>
  <si>
    <t>010206</t>
  </si>
  <si>
    <t>010304</t>
  </si>
  <si>
    <t>010314</t>
  </si>
  <si>
    <t>010210</t>
  </si>
  <si>
    <t>010217</t>
  </si>
  <si>
    <t>013121</t>
  </si>
  <si>
    <t>013041</t>
  </si>
  <si>
    <t>001370</t>
  </si>
  <si>
    <t>024024</t>
  </si>
  <si>
    <t>025004</t>
  </si>
  <si>
    <t>025005</t>
  </si>
  <si>
    <t>025006</t>
  </si>
  <si>
    <t>025007</t>
  </si>
  <si>
    <t>025008</t>
  </si>
  <si>
    <t>021021</t>
  </si>
  <si>
    <t>026002</t>
  </si>
  <si>
    <t>026003</t>
  </si>
  <si>
    <t>026036</t>
  </si>
  <si>
    <t>026015</t>
  </si>
  <si>
    <t>043002</t>
  </si>
  <si>
    <t>043006</t>
  </si>
  <si>
    <t>026006</t>
  </si>
  <si>
    <t>026008</t>
  </si>
  <si>
    <t>026010</t>
  </si>
  <si>
    <t>026013</t>
  </si>
  <si>
    <t>026029</t>
  </si>
  <si>
    <t>026039</t>
  </si>
  <si>
    <t>026042</t>
  </si>
  <si>
    <t>026043</t>
  </si>
  <si>
    <t>026045</t>
  </si>
  <si>
    <t>006038</t>
  </si>
  <si>
    <t>003119</t>
  </si>
  <si>
    <t>003122</t>
  </si>
  <si>
    <t>010218</t>
  </si>
  <si>
    <t>010152</t>
  </si>
  <si>
    <t>010032</t>
  </si>
  <si>
    <t>051017</t>
  </si>
  <si>
    <t>046024</t>
  </si>
  <si>
    <t>X</t>
  </si>
  <si>
    <t>069005</t>
  </si>
  <si>
    <t>още 22 дка.</t>
  </si>
  <si>
    <t>001606</t>
  </si>
  <si>
    <t>001255</t>
  </si>
  <si>
    <t>002271</t>
  </si>
  <si>
    <t>002272</t>
  </si>
  <si>
    <t>002275</t>
  </si>
  <si>
    <t>002273</t>
  </si>
  <si>
    <t>001633</t>
  </si>
  <si>
    <t>039006</t>
  </si>
  <si>
    <t>049003</t>
  </si>
  <si>
    <t>051001</t>
  </si>
  <si>
    <t>053008</t>
  </si>
  <si>
    <t>061005</t>
  </si>
  <si>
    <t>032041</t>
  </si>
  <si>
    <t>034012</t>
  </si>
  <si>
    <t>008092</t>
  </si>
  <si>
    <t>025001</t>
  </si>
  <si>
    <t>016006</t>
  </si>
  <si>
    <t>006036</t>
  </si>
  <si>
    <t>006024</t>
  </si>
  <si>
    <t>006025</t>
  </si>
  <si>
    <t xml:space="preserve">  51.5 - 103</t>
  </si>
  <si>
    <t xml:space="preserve">  91.5 - 183</t>
  </si>
  <si>
    <t>798 - 1596</t>
  </si>
  <si>
    <t>386  - 772</t>
  </si>
  <si>
    <t>027008</t>
  </si>
  <si>
    <t>010131</t>
  </si>
  <si>
    <t>010149</t>
  </si>
  <si>
    <t>032033</t>
  </si>
  <si>
    <t>032038</t>
  </si>
  <si>
    <t>039001</t>
  </si>
  <si>
    <t>038027</t>
  </si>
  <si>
    <t>038026</t>
  </si>
  <si>
    <t>026054</t>
  </si>
  <si>
    <t>017140</t>
  </si>
  <si>
    <t>022004</t>
  </si>
  <si>
    <t>022009</t>
  </si>
  <si>
    <t>021043</t>
  </si>
  <si>
    <t>021042</t>
  </si>
  <si>
    <t>017154</t>
  </si>
  <si>
    <t>017143</t>
  </si>
  <si>
    <t>024001</t>
  </si>
  <si>
    <t>000831</t>
  </si>
  <si>
    <t>010128</t>
  </si>
  <si>
    <t>010227</t>
  </si>
  <si>
    <t>010148</t>
  </si>
  <si>
    <t>с. Долна Врабча</t>
  </si>
  <si>
    <t>030027</t>
  </si>
  <si>
    <t>030028</t>
  </si>
  <si>
    <t>030029</t>
  </si>
  <si>
    <t>030030</t>
  </si>
  <si>
    <t>030031</t>
  </si>
  <si>
    <t>030035</t>
  </si>
  <si>
    <t>030036</t>
  </si>
  <si>
    <t>030038</t>
  </si>
  <si>
    <t>030039</t>
  </si>
  <si>
    <t>030041</t>
  </si>
  <si>
    <t>033005</t>
  </si>
  <si>
    <t>033007</t>
  </si>
  <si>
    <t>015031</t>
  </si>
  <si>
    <t>още 42.35</t>
  </si>
  <si>
    <t>027001</t>
  </si>
  <si>
    <t>027022</t>
  </si>
  <si>
    <t>033047</t>
  </si>
  <si>
    <t>038001</t>
  </si>
  <si>
    <t>038002</t>
  </si>
  <si>
    <t>042009</t>
  </si>
  <si>
    <t>046001</t>
  </si>
  <si>
    <t>046002</t>
  </si>
  <si>
    <t>048008</t>
  </si>
  <si>
    <t>048013</t>
  </si>
  <si>
    <t>049001</t>
  </si>
  <si>
    <t>049004</t>
  </si>
  <si>
    <t>051022</t>
  </si>
  <si>
    <t>051024</t>
  </si>
  <si>
    <t>051031</t>
  </si>
  <si>
    <t>052001</t>
  </si>
  <si>
    <t>053090</t>
  </si>
  <si>
    <t>069003</t>
  </si>
  <si>
    <t>069009</t>
  </si>
  <si>
    <t>069014</t>
  </si>
  <si>
    <t>069019</t>
  </si>
  <si>
    <t>още  25</t>
  </si>
  <si>
    <t>230.349 IV - VII</t>
  </si>
  <si>
    <t>268.956 VIII - X</t>
  </si>
  <si>
    <t>009039</t>
  </si>
  <si>
    <t>009046</t>
  </si>
  <si>
    <t>009047</t>
  </si>
  <si>
    <t>009050</t>
  </si>
  <si>
    <t>009054</t>
  </si>
  <si>
    <t>009064</t>
  </si>
  <si>
    <t>009072</t>
  </si>
  <si>
    <t>009088</t>
  </si>
  <si>
    <t>009101</t>
  </si>
  <si>
    <t>009112</t>
  </si>
  <si>
    <t>009113</t>
  </si>
  <si>
    <t>009118</t>
  </si>
  <si>
    <t>009121</t>
  </si>
  <si>
    <t>009122</t>
  </si>
  <si>
    <t>009131</t>
  </si>
  <si>
    <t>009133</t>
  </si>
  <si>
    <t>009134</t>
  </si>
  <si>
    <t>009137</t>
  </si>
  <si>
    <t>009153</t>
  </si>
  <si>
    <t>009154</t>
  </si>
  <si>
    <t>009156</t>
  </si>
  <si>
    <t>009157</t>
  </si>
  <si>
    <t>009219</t>
  </si>
  <si>
    <t>009204</t>
  </si>
  <si>
    <t>009220</t>
  </si>
  <si>
    <t>007069</t>
  </si>
  <si>
    <t>010014</t>
  </si>
  <si>
    <t>010025</t>
  </si>
  <si>
    <t>010027</t>
  </si>
  <si>
    <t>010030</t>
  </si>
  <si>
    <t>010031</t>
  </si>
  <si>
    <t>003024</t>
  </si>
  <si>
    <t>001333</t>
  </si>
  <si>
    <t>001320</t>
  </si>
  <si>
    <t>001303</t>
  </si>
  <si>
    <t>001291</t>
  </si>
  <si>
    <t>още 130.500</t>
  </si>
  <si>
    <t>007072</t>
  </si>
  <si>
    <t>031025</t>
  </si>
  <si>
    <t>031038</t>
  </si>
  <si>
    <t>028020</t>
  </si>
  <si>
    <t>031096</t>
  </si>
  <si>
    <t>031017</t>
  </si>
  <si>
    <t>030010</t>
  </si>
  <si>
    <t>031016</t>
  </si>
  <si>
    <t>031087</t>
  </si>
  <si>
    <t>031088</t>
  </si>
  <si>
    <t>031098</t>
  </si>
  <si>
    <t>044020</t>
  </si>
  <si>
    <t>044022</t>
  </si>
  <si>
    <t>044026</t>
  </si>
  <si>
    <t>044027</t>
  </si>
  <si>
    <t>044042</t>
  </si>
  <si>
    <t>044043</t>
  </si>
  <si>
    <t xml:space="preserve"> 656.5 - 1313</t>
  </si>
  <si>
    <t xml:space="preserve">   181.5-363</t>
  </si>
  <si>
    <t>с. Горна Глоговица</t>
  </si>
  <si>
    <t>031015</t>
  </si>
  <si>
    <t>031021</t>
  </si>
  <si>
    <t>031023</t>
  </si>
  <si>
    <t>031033</t>
  </si>
  <si>
    <t>031035</t>
  </si>
  <si>
    <t>031037</t>
  </si>
  <si>
    <t>031069</t>
  </si>
  <si>
    <t>031011</t>
  </si>
  <si>
    <t>056001</t>
  </si>
  <si>
    <t xml:space="preserve">2. На  Миглена Венциславова Александрова  - 5,95  ЖЕ. За животновъден обект № 24400276 нас. м. Земен </t>
  </si>
  <si>
    <t xml:space="preserve">   59.5 - 119</t>
  </si>
  <si>
    <t>012026</t>
  </si>
  <si>
    <t>045007</t>
  </si>
  <si>
    <t>с. Смиров дол</t>
  </si>
  <si>
    <t>006080</t>
  </si>
  <si>
    <t>006070</t>
  </si>
  <si>
    <t>053033</t>
  </si>
  <si>
    <t>045003</t>
  </si>
  <si>
    <t>011041</t>
  </si>
  <si>
    <t>011006</t>
  </si>
  <si>
    <t>007008</t>
  </si>
  <si>
    <t>007024</t>
  </si>
  <si>
    <t>007030</t>
  </si>
  <si>
    <t>007037</t>
  </si>
  <si>
    <t>007038</t>
  </si>
  <si>
    <t>007039</t>
  </si>
  <si>
    <t>007032</t>
  </si>
  <si>
    <t>САВЕВА ОРНИЦА</t>
  </si>
  <si>
    <t>ДОЛНО ШИПОЧЕ</t>
  </si>
  <si>
    <t>ОРЛОВО ГНЕЗДО</t>
  </si>
  <si>
    <t>КОРИШЧЕТО</t>
  </si>
  <si>
    <t>МАРКОВА КРУША</t>
  </si>
  <si>
    <t>РАВНИ РИД</t>
  </si>
  <si>
    <t>РИДА</t>
  </si>
  <si>
    <t>КАЧАРЕВ ЗАВОЙ</t>
  </si>
  <si>
    <t>ВЕТРУШКА</t>
  </si>
  <si>
    <t>УМНИ ДОЛ</t>
  </si>
  <si>
    <t>ДУШКОВОТО</t>
  </si>
  <si>
    <t>МУЙНИЦА</t>
  </si>
  <si>
    <t>МИТИНО</t>
  </si>
  <si>
    <t>ГЮБРЕ</t>
  </si>
  <si>
    <t>ГРАОВСКА ПОЯТА</t>
  </si>
  <si>
    <t>ВИЛЬО КОЛО</t>
  </si>
  <si>
    <t>007053</t>
  </si>
  <si>
    <t>СВ. ГЕОРГИ</t>
  </si>
  <si>
    <t>007061</t>
  </si>
  <si>
    <t>ЛОКВИЩЕ</t>
  </si>
  <si>
    <t>009002</t>
  </si>
  <si>
    <t>ДУБ</t>
  </si>
  <si>
    <t>009009</t>
  </si>
  <si>
    <t>ДЖОМАНОВО</t>
  </si>
  <si>
    <t>011001</t>
  </si>
  <si>
    <t>ПРИ БУНАРА</t>
  </si>
  <si>
    <t>011002</t>
  </si>
  <si>
    <t>011004</t>
  </si>
  <si>
    <t>011005</t>
  </si>
  <si>
    <t>011007</t>
  </si>
  <si>
    <t>011009</t>
  </si>
  <si>
    <t>011034</t>
  </si>
  <si>
    <t>ВАЛОГО</t>
  </si>
  <si>
    <t>011037</t>
  </si>
  <si>
    <t>ТУМБА</t>
  </si>
  <si>
    <t>012001</t>
  </si>
  <si>
    <t>ШИРИНАТА</t>
  </si>
  <si>
    <t>012004</t>
  </si>
  <si>
    <t>012043</t>
  </si>
  <si>
    <t>012048</t>
  </si>
  <si>
    <t>ЧЕРВЕН БРЕГ</t>
  </si>
  <si>
    <t>012063</t>
  </si>
  <si>
    <t>ТЪРНИВА ПАДИНА</t>
  </si>
  <si>
    <t>013006</t>
  </si>
  <si>
    <t>013017</t>
  </si>
  <si>
    <t>013035</t>
  </si>
  <si>
    <t>КЪЩАТА</t>
  </si>
  <si>
    <t>013036</t>
  </si>
  <si>
    <t>013045</t>
  </si>
  <si>
    <t>016001</t>
  </si>
  <si>
    <t>016002</t>
  </si>
  <si>
    <t>016003</t>
  </si>
  <si>
    <t>026041</t>
  </si>
  <si>
    <t>КУШЛИНО</t>
  </si>
  <si>
    <t>034097</t>
  </si>
  <si>
    <t>ЯЗО</t>
  </si>
  <si>
    <t>036054</t>
  </si>
  <si>
    <t>ПРИ КЛАДЕНЕЦА</t>
  </si>
  <si>
    <t>036058</t>
  </si>
  <si>
    <t>СТУДЕНЕЦ</t>
  </si>
  <si>
    <t>037030</t>
  </si>
  <si>
    <t>ТОНЕВОТО</t>
  </si>
  <si>
    <t>037047</t>
  </si>
  <si>
    <t>ДРЪМАНОВ ДОЛ</t>
  </si>
  <si>
    <t>037065</t>
  </si>
  <si>
    <t>037067</t>
  </si>
  <si>
    <t>037070</t>
  </si>
  <si>
    <t>037071</t>
  </si>
  <si>
    <t>ПАДИНА</t>
  </si>
  <si>
    <t>037072</t>
  </si>
  <si>
    <t>038061</t>
  </si>
  <si>
    <t>БЕЖАНСКА МАХАЛА</t>
  </si>
  <si>
    <t>039002</t>
  </si>
  <si>
    <t>КОЗНИЧКИ ДОЛ</t>
  </si>
  <si>
    <t>039003</t>
  </si>
  <si>
    <t>039035</t>
  </si>
  <si>
    <t>ПРИ БОНЕВИТЕ</t>
  </si>
  <si>
    <t>040008</t>
  </si>
  <si>
    <t>040013</t>
  </si>
  <si>
    <t>040014</t>
  </si>
  <si>
    <t>041029</t>
  </si>
  <si>
    <t>БАРАТА</t>
  </si>
  <si>
    <t>041044</t>
  </si>
  <si>
    <t>ЙОВЕВ ДОЛ</t>
  </si>
  <si>
    <t>042040</t>
  </si>
  <si>
    <t>ГОРНА ДЕРЛИПАНКА</t>
  </si>
  <si>
    <t>042044</t>
  </si>
  <si>
    <t>043003</t>
  </si>
  <si>
    <t>044013</t>
  </si>
  <si>
    <t>ПРИ ГРОБИЩАТА</t>
  </si>
  <si>
    <t>044032</t>
  </si>
  <si>
    <t>044033</t>
  </si>
  <si>
    <t>КОРИИ</t>
  </si>
  <si>
    <t>046008</t>
  </si>
  <si>
    <t>ПРИ КЪЩИ</t>
  </si>
  <si>
    <t>046018</t>
  </si>
  <si>
    <t>ПРИ МОСТА</t>
  </si>
  <si>
    <t>046035</t>
  </si>
  <si>
    <t>ПЪТ</t>
  </si>
  <si>
    <t>046037</t>
  </si>
  <si>
    <t>046039</t>
  </si>
  <si>
    <t>046040</t>
  </si>
  <si>
    <t>046042</t>
  </si>
  <si>
    <t>ГОРНО ЛОКВИЩЕ</t>
  </si>
  <si>
    <t>047005</t>
  </si>
  <si>
    <t>ГУСАРИНА МАХАЛА</t>
  </si>
  <si>
    <t>047007</t>
  </si>
  <si>
    <t>048012</t>
  </si>
  <si>
    <t>ВРАБЧАНСКА РЕКА</t>
  </si>
  <si>
    <t>048022</t>
  </si>
  <si>
    <t>БРЕГОВЕ</t>
  </si>
  <si>
    <t>048024</t>
  </si>
  <si>
    <t>049056</t>
  </si>
  <si>
    <t>049057</t>
  </si>
  <si>
    <t>ОГОРЕЛКА</t>
  </si>
  <si>
    <t>049073</t>
  </si>
  <si>
    <t>049074</t>
  </si>
  <si>
    <t>049077</t>
  </si>
  <si>
    <t>049078</t>
  </si>
  <si>
    <t>050004</t>
  </si>
  <si>
    <t>ЦАРИЧКИ РИД</t>
  </si>
  <si>
    <t>050005</t>
  </si>
  <si>
    <t>050006</t>
  </si>
  <si>
    <t>050012</t>
  </si>
  <si>
    <t>050015</t>
  </si>
  <si>
    <t>050018</t>
  </si>
  <si>
    <t>050019</t>
  </si>
  <si>
    <t>ПОИЩЕ</t>
  </si>
  <si>
    <t>051018</t>
  </si>
  <si>
    <t>ПЛЕВНЯТА</t>
  </si>
  <si>
    <t>053003</t>
  </si>
  <si>
    <t>056016</t>
  </si>
  <si>
    <t>ГРАОВИЩЕ</t>
  </si>
  <si>
    <t>060006</t>
  </si>
  <si>
    <t>КЛЕН</t>
  </si>
  <si>
    <t>058002</t>
  </si>
  <si>
    <t>062002</t>
  </si>
  <si>
    <t>ГРАДИЩЕ</t>
  </si>
  <si>
    <t>062003</t>
  </si>
  <si>
    <t>062004</t>
  </si>
  <si>
    <t>062005</t>
  </si>
  <si>
    <t>062009</t>
  </si>
  <si>
    <t>063002</t>
  </si>
  <si>
    <t>МАЛИ КОНСКИ ВРЪХ</t>
  </si>
  <si>
    <t>064002</t>
  </si>
  <si>
    <t>КАМИКА</t>
  </si>
  <si>
    <t>064003</t>
  </si>
  <si>
    <t>007006</t>
  </si>
  <si>
    <t>007007</t>
  </si>
  <si>
    <t>007009</t>
  </si>
  <si>
    <t>007011</t>
  </si>
  <si>
    <t>007012</t>
  </si>
  <si>
    <t>007014</t>
  </si>
  <si>
    <t>007015</t>
  </si>
  <si>
    <t>007042</t>
  </si>
  <si>
    <t>007062</t>
  </si>
  <si>
    <t>007088</t>
  </si>
  <si>
    <t>007092</t>
  </si>
  <si>
    <t>ВАКЛИЙНОТО</t>
  </si>
  <si>
    <t>РИСТОВОТО</t>
  </si>
  <si>
    <t>ПОЛЯНЕ</t>
  </si>
  <si>
    <t>РИДО</t>
  </si>
  <si>
    <t>РЪЖНИКОВ ДОЛ</t>
  </si>
  <si>
    <t>ЧОРОЛЕЯ</t>
  </si>
  <si>
    <t>ГОЛОУХ</t>
  </si>
  <si>
    <t>ЦЕРАК</t>
  </si>
  <si>
    <t>ТРЪСИЕ</t>
  </si>
  <si>
    <t>ЗЛАТНА БАРА</t>
  </si>
  <si>
    <t>УСОЕ</t>
  </si>
  <si>
    <t>ЦЕР</t>
  </si>
  <si>
    <t>КУКЛА</t>
  </si>
  <si>
    <t>ТЪМНИ ДОЛ</t>
  </si>
  <si>
    <t>ЛЕЯК</t>
  </si>
  <si>
    <t>СТРИЛНИЦА</t>
  </si>
  <si>
    <t>ЛОБОШКИ ДОЛ</t>
  </si>
  <si>
    <t>ДОМА</t>
  </si>
  <si>
    <t>ВРАНЕВИЦА</t>
  </si>
  <si>
    <t>ЗДРАВЕЧКИ РИД</t>
  </si>
  <si>
    <t>ВЕСЕЛКА</t>
  </si>
  <si>
    <t>ГАБРАНИЦА</t>
  </si>
  <si>
    <t>ЗЕМЕН</t>
  </si>
  <si>
    <t>СЛИВОВО</t>
  </si>
  <si>
    <t>ПРОГОНО</t>
  </si>
  <si>
    <t>ИЗВОРСКИ ДОЛ</t>
  </si>
  <si>
    <t>УСОВИЩЕ</t>
  </si>
  <si>
    <t>ГОРНА БАХЧА</t>
  </si>
  <si>
    <t>ГОРНО ГРАДИЩЕ</t>
  </si>
  <si>
    <t>ГОРЧИВ ПРИСАД</t>
  </si>
  <si>
    <t>ГРАВИЩЕН ДОЛ</t>
  </si>
  <si>
    <t>РЕКАТА</t>
  </si>
  <si>
    <t>Р.  ТРЕКЛЯНСКА</t>
  </si>
  <si>
    <t>ВРАЧАР</t>
  </si>
  <si>
    <t>ЯЗ. РАЯНЦИ</t>
  </si>
  <si>
    <t>ТЪРНАВКА</t>
  </si>
  <si>
    <t>ШУЛЯНИЦА</t>
  </si>
  <si>
    <t>САМОКОВА ПАДИНА</t>
  </si>
  <si>
    <t>ДУБИЧЕ-МАХАЛАТА</t>
  </si>
  <si>
    <t>ПАПАУР</t>
  </si>
  <si>
    <t>ПОД МАХ. ВОИНЦИ</t>
  </si>
  <si>
    <t>РИДАРО</t>
  </si>
  <si>
    <t>КОВАЧКА ПАДИНА</t>
  </si>
  <si>
    <t>ГОЛЕМА НИВА</t>
  </si>
  <si>
    <t>БЛАГУН</t>
  </si>
  <si>
    <t>ПАДИНЧЕ</t>
  </si>
  <si>
    <t>ОРИЩЕ</t>
  </si>
  <si>
    <t>СТАНИМ. РИД</t>
  </si>
  <si>
    <t>МИЛМАНИЦА</t>
  </si>
  <si>
    <t>ОБРОЧИЩЕ ИЛИ СВ. РАНГ</t>
  </si>
  <si>
    <t>БОГОИНА КОРИЯ</t>
  </si>
  <si>
    <t>ДОЛИНЕ</t>
  </si>
  <si>
    <t>ГОРНА ДУБИЦА</t>
  </si>
  <si>
    <t>БЕЖАНИЯ</t>
  </si>
  <si>
    <t>БЪРДУНИЦА</t>
  </si>
  <si>
    <t>ДУБИЦА</t>
  </si>
  <si>
    <t>ПОРТА</t>
  </si>
  <si>
    <t>БАРА</t>
  </si>
  <si>
    <t>КОЙНО ВРЪБИЕ</t>
  </si>
  <si>
    <t>БР. ЧУКА</t>
  </si>
  <si>
    <t>РАВНО ПРИСОЕ</t>
  </si>
  <si>
    <t>БОГДАНИЦА</t>
  </si>
  <si>
    <t>МАРОВИЦА</t>
  </si>
  <si>
    <t>ПОЛЕТО</t>
  </si>
  <si>
    <t>ГЕРЕН</t>
  </si>
  <si>
    <t>КОШАРЕВИЦА</t>
  </si>
  <si>
    <t>КАЛОТО</t>
  </si>
  <si>
    <t>СТУБЕЛ</t>
  </si>
  <si>
    <t>ПАДИНЕ</t>
  </si>
  <si>
    <t>ЧУКА</t>
  </si>
  <si>
    <t>ТУРСКИ ГРОБИЩА</t>
  </si>
  <si>
    <t>ГЛАДНО ПОЛЕ</t>
  </si>
  <si>
    <t>ДЪБ</t>
  </si>
  <si>
    <t>ЧЕПИНСКИ ЛИВАДИ</t>
  </si>
  <si>
    <t>ГЕРЕНА</t>
  </si>
  <si>
    <t>БОГОМОЛНИЦА</t>
  </si>
  <si>
    <t>ТРЪНО</t>
  </si>
  <si>
    <t>СРЕДНА КОРИЯ</t>
  </si>
  <si>
    <t>ДУЛИНИЦА</t>
  </si>
  <si>
    <t>СВОГЕ</t>
  </si>
  <si>
    <t>МЕЛИЩЕ</t>
  </si>
  <si>
    <t>ЦОКИНА ОРНИЦА</t>
  </si>
  <si>
    <t>БУМБАКА</t>
  </si>
  <si>
    <t>СТОЕВОТО</t>
  </si>
  <si>
    <t>У РЕКАТА</t>
  </si>
  <si>
    <t>СТОЯНОВА ЛИВАДА</t>
  </si>
  <si>
    <t>ВЕЛИНОТО</t>
  </si>
  <si>
    <t>ГАЛАБОВА НИВА</t>
  </si>
  <si>
    <t>ДЪЛГА ПАДИНА</t>
  </si>
  <si>
    <t>ТР. РИДАР</t>
  </si>
  <si>
    <t>015051</t>
  </si>
  <si>
    <t>015052</t>
  </si>
  <si>
    <t>СЕЛИЩЕ</t>
  </si>
  <si>
    <t>018155</t>
  </si>
  <si>
    <t xml:space="preserve"> 798 - 1596</t>
  </si>
  <si>
    <t>още 88 дка.</t>
  </si>
  <si>
    <t>017001</t>
  </si>
  <si>
    <t xml:space="preserve">1. На Димитрина Милчева Стоилова-12,5 ЖЕ. За животновъден обект № 24350029  нас. м. Беренде </t>
  </si>
  <si>
    <t>000020</t>
  </si>
  <si>
    <t>ПРИ БЕЛВИЦИТЕ</t>
  </si>
  <si>
    <t>000021</t>
  </si>
  <si>
    <t>000025</t>
  </si>
  <si>
    <t>000026</t>
  </si>
  <si>
    <t>000027</t>
  </si>
  <si>
    <t>РАДЕВОТО</t>
  </si>
  <si>
    <t>000028</t>
  </si>
  <si>
    <t>000039</t>
  </si>
  <si>
    <t>000041</t>
  </si>
  <si>
    <t>000043</t>
  </si>
  <si>
    <t>000046</t>
  </si>
  <si>
    <t>000047</t>
  </si>
  <si>
    <t>ДИВЛЯНСКА РЕКА</t>
  </si>
  <si>
    <t>000052</t>
  </si>
  <si>
    <t>ДУБРАВА</t>
  </si>
  <si>
    <t>000053</t>
  </si>
  <si>
    <t>000054</t>
  </si>
  <si>
    <t>000055</t>
  </si>
  <si>
    <t>000066</t>
  </si>
  <si>
    <t>СТРЪМОЛЬ</t>
  </si>
  <si>
    <t>000068</t>
  </si>
  <si>
    <t>000069</t>
  </si>
  <si>
    <t>ПЕЙОВИ НИВИ</t>
  </si>
  <si>
    <t>000070</t>
  </si>
  <si>
    <t>КОЗАЖ</t>
  </si>
  <si>
    <t>000079</t>
  </si>
  <si>
    <t>000081</t>
  </si>
  <si>
    <t>000082</t>
  </si>
  <si>
    <t>000083</t>
  </si>
  <si>
    <t>000084</t>
  </si>
  <si>
    <t>000085</t>
  </si>
  <si>
    <t>000109</t>
  </si>
  <si>
    <t>000110</t>
  </si>
  <si>
    <t>000111</t>
  </si>
  <si>
    <t>000206</t>
  </si>
  <si>
    <t>000207</t>
  </si>
  <si>
    <t>000211</t>
  </si>
  <si>
    <t>ГЛОГОВ. РЕКА</t>
  </si>
  <si>
    <t>000212</t>
  </si>
  <si>
    <t>000213</t>
  </si>
  <si>
    <t>000214</t>
  </si>
  <si>
    <t>000238</t>
  </si>
  <si>
    <t>000244</t>
  </si>
  <si>
    <t>000319</t>
  </si>
  <si>
    <t>000354</t>
  </si>
  <si>
    <t>ПЕНКЬОВСКА РЕКА</t>
  </si>
  <si>
    <t>000357</t>
  </si>
  <si>
    <t>000360</t>
  </si>
  <si>
    <t>000383</t>
  </si>
  <si>
    <t>КАЛИМАН</t>
  </si>
  <si>
    <t>000386</t>
  </si>
  <si>
    <t>МИШАРИН ЯЗ.</t>
  </si>
  <si>
    <t>000397</t>
  </si>
  <si>
    <t>000404</t>
  </si>
  <si>
    <t>000409</t>
  </si>
  <si>
    <t>000410</t>
  </si>
  <si>
    <t>000412</t>
  </si>
  <si>
    <t>000413</t>
  </si>
  <si>
    <t>000414</t>
  </si>
  <si>
    <t>000416</t>
  </si>
  <si>
    <t>000417</t>
  </si>
  <si>
    <t>000418</t>
  </si>
  <si>
    <t>000419</t>
  </si>
  <si>
    <t>000420</t>
  </si>
  <si>
    <t>000430</t>
  </si>
  <si>
    <t>000433</t>
  </si>
  <si>
    <t>000434</t>
  </si>
  <si>
    <t>000435</t>
  </si>
  <si>
    <t>000436</t>
  </si>
  <si>
    <t>000438</t>
  </si>
  <si>
    <t>000440</t>
  </si>
  <si>
    <t>СРЕЩУ КЪЩИ</t>
  </si>
  <si>
    <t>000441</t>
  </si>
  <si>
    <t>000442</t>
  </si>
  <si>
    <t>000444</t>
  </si>
  <si>
    <t>000447</t>
  </si>
  <si>
    <t>000448</t>
  </si>
  <si>
    <t>000450</t>
  </si>
  <si>
    <t>000455</t>
  </si>
  <si>
    <t>000462</t>
  </si>
  <si>
    <t>000466</t>
  </si>
  <si>
    <t>000469</t>
  </si>
  <si>
    <t>003004</t>
  </si>
  <si>
    <t>003005</t>
  </si>
  <si>
    <t>003007</t>
  </si>
  <si>
    <t>003008</t>
  </si>
  <si>
    <t>003010</t>
  </si>
  <si>
    <t>003022</t>
  </si>
  <si>
    <t>003028</t>
  </si>
  <si>
    <t>004020</t>
  </si>
  <si>
    <t>ДЪЛБОК ДОЛ</t>
  </si>
  <si>
    <t>004022</t>
  </si>
  <si>
    <t>004024</t>
  </si>
  <si>
    <t>004028</t>
  </si>
  <si>
    <t>КАЛУГЕРСКИ ДОЛ</t>
  </si>
  <si>
    <t>004034</t>
  </si>
  <si>
    <t>004039</t>
  </si>
  <si>
    <t>004040</t>
  </si>
  <si>
    <t>004042</t>
  </si>
  <si>
    <t>004045</t>
  </si>
  <si>
    <t>004048</t>
  </si>
  <si>
    <t>214,48</t>
  </si>
  <si>
    <t>24,00</t>
  </si>
  <si>
    <t>49,94</t>
  </si>
  <si>
    <t>26,88</t>
  </si>
  <si>
    <t>11,22</t>
  </si>
  <si>
    <t>24,85</t>
  </si>
  <si>
    <t>351,38</t>
  </si>
  <si>
    <t>149,40</t>
  </si>
  <si>
    <t>159,82</t>
  </si>
  <si>
    <t>309,22</t>
  </si>
  <si>
    <t>196,17</t>
  </si>
  <si>
    <t>21,12</t>
  </si>
  <si>
    <t>12,99</t>
  </si>
  <si>
    <t>32,46</t>
  </si>
  <si>
    <t>17,78</t>
  </si>
  <si>
    <t>13,64</t>
  </si>
  <si>
    <t>22,28</t>
  </si>
  <si>
    <t>13,28</t>
  </si>
  <si>
    <t>11,39</t>
  </si>
  <si>
    <t>19,87</t>
  </si>
  <si>
    <t>31,36</t>
  </si>
  <si>
    <t>11 133.39</t>
  </si>
  <si>
    <t xml:space="preserve">   798 - 1596</t>
  </si>
  <si>
    <t>032028</t>
  </si>
  <si>
    <t>030034</t>
  </si>
  <si>
    <t>031018</t>
  </si>
  <si>
    <t>031019</t>
  </si>
  <si>
    <t>031022</t>
  </si>
  <si>
    <t>031024</t>
  </si>
  <si>
    <t>031001</t>
  </si>
  <si>
    <t>034045</t>
  </si>
  <si>
    <t>035025</t>
  </si>
  <si>
    <t>000086</t>
  </si>
  <si>
    <t>САРАЯ</t>
  </si>
  <si>
    <t>000087</t>
  </si>
  <si>
    <t>000096</t>
  </si>
  <si>
    <t>005099</t>
  </si>
  <si>
    <t>009158</t>
  </si>
  <si>
    <t>009202</t>
  </si>
  <si>
    <t>004059</t>
  </si>
  <si>
    <t>005087</t>
  </si>
  <si>
    <t>ШЕТАНИЦА</t>
  </si>
  <si>
    <t>002098</t>
  </si>
  <si>
    <t>ПЕСЪКА</t>
  </si>
  <si>
    <t>002097</t>
  </si>
  <si>
    <t>004089</t>
  </si>
  <si>
    <t>ЗАВОИНЕ</t>
  </si>
  <si>
    <t>004188</t>
  </si>
  <si>
    <t>ВАКЪЛ</t>
  </si>
  <si>
    <t>003002</t>
  </si>
  <si>
    <t>015057</t>
  </si>
  <si>
    <t>РАДИНА ЛИВАДА</t>
  </si>
  <si>
    <t>015056</t>
  </si>
  <si>
    <t>ПОЛЯНА</t>
  </si>
  <si>
    <t>007183</t>
  </si>
  <si>
    <t>РИД</t>
  </si>
  <si>
    <t>015059</t>
  </si>
  <si>
    <t>001399</t>
  </si>
  <si>
    <t>КУЗМАНИЦА</t>
  </si>
  <si>
    <t>ШАМАК</t>
  </si>
  <si>
    <t>ТУРУЛИНКА</t>
  </si>
  <si>
    <t>002091</t>
  </si>
  <si>
    <t>002092</t>
  </si>
  <si>
    <t>002094</t>
  </si>
  <si>
    <t>002096</t>
  </si>
  <si>
    <t>002099</t>
  </si>
  <si>
    <t>002100</t>
  </si>
  <si>
    <t>002101</t>
  </si>
  <si>
    <t>002102</t>
  </si>
  <si>
    <t>002103</t>
  </si>
  <si>
    <t>002105</t>
  </si>
  <si>
    <t>002106</t>
  </si>
  <si>
    <t>002107</t>
  </si>
  <si>
    <t>002108</t>
  </si>
  <si>
    <t>ДОЛЕН ШАМАК</t>
  </si>
  <si>
    <t>002110</t>
  </si>
  <si>
    <t>002111</t>
  </si>
  <si>
    <t>002112</t>
  </si>
  <si>
    <t>002113</t>
  </si>
  <si>
    <t>002114</t>
  </si>
  <si>
    <t>002115</t>
  </si>
  <si>
    <t>002116</t>
  </si>
  <si>
    <t>002117</t>
  </si>
  <si>
    <t>002118</t>
  </si>
  <si>
    <t>002119</t>
  </si>
  <si>
    <t>002120</t>
  </si>
  <si>
    <t>002123</t>
  </si>
  <si>
    <t>002127</t>
  </si>
  <si>
    <t>002128</t>
  </si>
  <si>
    <t>002129</t>
  </si>
  <si>
    <t>002131</t>
  </si>
  <si>
    <t>КАЛ. ПАДИНА</t>
  </si>
  <si>
    <t>002140</t>
  </si>
  <si>
    <t>ГЕРЕНО</t>
  </si>
  <si>
    <t>002202</t>
  </si>
  <si>
    <t>ЛИВАГЕ</t>
  </si>
  <si>
    <t>002203</t>
  </si>
  <si>
    <t>002204</t>
  </si>
  <si>
    <t>002205</t>
  </si>
  <si>
    <t>002206</t>
  </si>
  <si>
    <t>002208</t>
  </si>
  <si>
    <t>002211</t>
  </si>
  <si>
    <t>002213</t>
  </si>
  <si>
    <t>002218</t>
  </si>
  <si>
    <t>002221</t>
  </si>
  <si>
    <t>002222</t>
  </si>
  <si>
    <t>002223</t>
  </si>
  <si>
    <t>002226</t>
  </si>
  <si>
    <t>АНГАРИЦА</t>
  </si>
  <si>
    <t>002230</t>
  </si>
  <si>
    <t>002231</t>
  </si>
  <si>
    <t>002232</t>
  </si>
  <si>
    <t>002238</t>
  </si>
  <si>
    <t>002240</t>
  </si>
  <si>
    <t>002241</t>
  </si>
  <si>
    <t>002246</t>
  </si>
  <si>
    <t>002247</t>
  </si>
  <si>
    <t>002250</t>
  </si>
  <si>
    <t>ПРИ ЕГРЕКО</t>
  </si>
  <si>
    <t>002251</t>
  </si>
  <si>
    <t>ИГНЯТИ ДОЛ</t>
  </si>
  <si>
    <t>002259</t>
  </si>
  <si>
    <t>РАЗКРЪСИЕ</t>
  </si>
  <si>
    <t>002262</t>
  </si>
  <si>
    <t>002264</t>
  </si>
  <si>
    <t>ЗМИЯРНИК</t>
  </si>
  <si>
    <t>002265</t>
  </si>
  <si>
    <t>002267</t>
  </si>
  <si>
    <t>002268</t>
  </si>
  <si>
    <t>002270</t>
  </si>
  <si>
    <t>ДЪЛГОТО</t>
  </si>
  <si>
    <t>002277</t>
  </si>
  <si>
    <t>002278</t>
  </si>
  <si>
    <t>002286</t>
  </si>
  <si>
    <t>002287</t>
  </si>
  <si>
    <t>002289</t>
  </si>
  <si>
    <t>002290</t>
  </si>
  <si>
    <t>ВИРОВЕ</t>
  </si>
  <si>
    <t>002293</t>
  </si>
  <si>
    <t>002295</t>
  </si>
  <si>
    <t>002298</t>
  </si>
  <si>
    <t>002301</t>
  </si>
  <si>
    <t>002305</t>
  </si>
  <si>
    <t>002312</t>
  </si>
  <si>
    <t>002313</t>
  </si>
  <si>
    <t>002314</t>
  </si>
  <si>
    <t>002315</t>
  </si>
  <si>
    <t>002317</t>
  </si>
  <si>
    <t>002322</t>
  </si>
  <si>
    <t>002331</t>
  </si>
  <si>
    <t>002336</t>
  </si>
  <si>
    <t>002338</t>
  </si>
  <si>
    <t>002342</t>
  </si>
  <si>
    <t>МАНИТИ ДОЛ</t>
  </si>
  <si>
    <t>002343</t>
  </si>
  <si>
    <t>002344</t>
  </si>
  <si>
    <t>002345</t>
  </si>
  <si>
    <t>ЦИГАНСКИ БРОД</t>
  </si>
  <si>
    <t>002346</t>
  </si>
  <si>
    <t>ПИРИЯ</t>
  </si>
  <si>
    <t>002347</t>
  </si>
  <si>
    <t>002348</t>
  </si>
  <si>
    <t>002349</t>
  </si>
  <si>
    <t>019058</t>
  </si>
  <si>
    <t>019051</t>
  </si>
  <si>
    <t>019054</t>
  </si>
  <si>
    <t>019056</t>
  </si>
  <si>
    <t>ПУР. ОЗАРНИК</t>
  </si>
  <si>
    <t>019060</t>
  </si>
  <si>
    <t>КОЗАРНИК</t>
  </si>
  <si>
    <t>019062</t>
  </si>
  <si>
    <t>11 872.13</t>
  </si>
  <si>
    <t>000098</t>
  </si>
  <si>
    <t>000107</t>
  </si>
  <si>
    <t>Заповед № РД-167/25.08.2015 Г.</t>
  </si>
  <si>
    <t>Приложение № 1 на протокол 2015 г.,на комисия назначена със</t>
  </si>
</sst>
</file>

<file path=xl/styles.xml><?xml version="1.0" encoding="utf-8"?>
<styleSheet xmlns="http://schemas.openxmlformats.org/spreadsheetml/2006/main">
  <numFmts count="1">
    <numFmt numFmtId="164" formatCode="0.00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charset val="204"/>
      <scheme val="minor"/>
    </font>
    <font>
      <b/>
      <vertAlign val="subscript"/>
      <sz val="11"/>
      <color theme="4"/>
      <name val="Calibri"/>
      <family val="2"/>
      <charset val="204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10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3" xfId="0" applyBorder="1"/>
    <xf numFmtId="0" fontId="0" fillId="0" borderId="6" xfId="0" applyBorder="1"/>
    <xf numFmtId="0" fontId="0" fillId="0" borderId="9" xfId="0" applyBorder="1"/>
    <xf numFmtId="164" fontId="0" fillId="0" borderId="3" xfId="0" applyNumberForma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0" fillId="0" borderId="15" xfId="0" applyBorder="1"/>
    <xf numFmtId="0" fontId="3" fillId="0" borderId="16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7" xfId="0" applyBorder="1"/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0" xfId="0" applyBorder="1" applyAlignment="1"/>
    <xf numFmtId="164" fontId="1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9" xfId="0" applyBorder="1"/>
    <xf numFmtId="0" fontId="0" fillId="0" borderId="3" xfId="0" applyBorder="1"/>
    <xf numFmtId="0" fontId="1" fillId="0" borderId="9" xfId="0" applyFont="1" applyBorder="1"/>
    <xf numFmtId="164" fontId="7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0" borderId="17" xfId="0" applyFont="1" applyFill="1" applyBorder="1"/>
    <xf numFmtId="164" fontId="2" fillId="0" borderId="3" xfId="0" applyNumberFormat="1" applyFont="1" applyBorder="1" applyAlignment="1">
      <alignment horizontal="center" vertical="center"/>
    </xf>
    <xf numFmtId="0" fontId="1" fillId="0" borderId="0" xfId="0" applyFont="1" applyFill="1" applyBorder="1"/>
    <xf numFmtId="164" fontId="7" fillId="0" borderId="9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64" fontId="8" fillId="0" borderId="13" xfId="0" applyNumberFormat="1" applyFont="1" applyBorder="1" applyAlignment="1">
      <alignment horizontal="center"/>
    </xf>
    <xf numFmtId="0" fontId="8" fillId="0" borderId="13" xfId="0" applyFont="1" applyBorder="1"/>
    <xf numFmtId="0" fontId="8" fillId="0" borderId="13" xfId="0" applyFont="1" applyBorder="1" applyAlignment="1">
      <alignment horizontal="left"/>
    </xf>
    <xf numFmtId="0" fontId="8" fillId="0" borderId="13" xfId="0" applyFont="1" applyBorder="1" applyAlignment="1">
      <alignment horizontal="center"/>
    </xf>
    <xf numFmtId="0" fontId="7" fillId="0" borderId="0" xfId="0" applyFont="1"/>
    <xf numFmtId="0" fontId="9" fillId="0" borderId="1" xfId="0" applyFont="1" applyBorder="1"/>
    <xf numFmtId="164" fontId="9" fillId="0" borderId="1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9" fillId="0" borderId="0" xfId="0" applyNumberFormat="1" applyFont="1"/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7" xfId="0" applyFill="1" applyBorder="1"/>
    <xf numFmtId="164" fontId="0" fillId="0" borderId="9" xfId="0" applyNumberFormat="1" applyBorder="1"/>
    <xf numFmtId="164" fontId="1" fillId="0" borderId="9" xfId="0" applyNumberFormat="1" applyFont="1" applyBorder="1"/>
    <xf numFmtId="0" fontId="9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left"/>
    </xf>
    <xf numFmtId="0" fontId="12" fillId="0" borderId="0" xfId="0" applyFont="1"/>
    <xf numFmtId="0" fontId="3" fillId="0" borderId="12" xfId="0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8" fillId="0" borderId="13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1" xfId="0" applyFont="1" applyBorder="1" applyAlignment="1">
      <alignment horizontal="center"/>
    </xf>
    <xf numFmtId="0" fontId="0" fillId="0" borderId="22" xfId="0" applyBorder="1"/>
    <xf numFmtId="0" fontId="3" fillId="0" borderId="5" xfId="0" applyFont="1" applyBorder="1" applyAlignment="1">
      <alignment horizontal="left"/>
    </xf>
    <xf numFmtId="0" fontId="13" fillId="0" borderId="1" xfId="0" applyFont="1" applyBorder="1"/>
    <xf numFmtId="0" fontId="13" fillId="0" borderId="13" xfId="0" applyFont="1" applyBorder="1"/>
    <xf numFmtId="164" fontId="9" fillId="0" borderId="13" xfId="0" applyNumberFormat="1" applyFont="1" applyBorder="1" applyAlignment="1">
      <alignment horizontal="center"/>
    </xf>
    <xf numFmtId="0" fontId="14" fillId="0" borderId="13" xfId="0" applyFont="1" applyBorder="1"/>
    <xf numFmtId="0" fontId="14" fillId="0" borderId="1" xfId="0" applyFont="1" applyBorder="1"/>
    <xf numFmtId="0" fontId="15" fillId="0" borderId="1" xfId="0" applyFont="1" applyBorder="1"/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0" fillId="0" borderId="24" xfId="0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7" fillId="0" borderId="1" xfId="0" applyFont="1" applyBorder="1"/>
    <xf numFmtId="164" fontId="1" fillId="0" borderId="3" xfId="0" applyNumberFormat="1" applyFont="1" applyBorder="1"/>
    <xf numFmtId="0" fontId="18" fillId="0" borderId="0" xfId="0" applyFont="1"/>
    <xf numFmtId="0" fontId="1" fillId="0" borderId="8" xfId="0" applyFont="1" applyBorder="1" applyAlignment="1"/>
    <xf numFmtId="0" fontId="1" fillId="0" borderId="7" xfId="0" applyFont="1" applyBorder="1" applyAlignment="1"/>
    <xf numFmtId="0" fontId="1" fillId="0" borderId="9" xfId="0" applyFont="1" applyBorder="1" applyAlignment="1"/>
    <xf numFmtId="0" fontId="10" fillId="0" borderId="8" xfId="0" applyFont="1" applyBorder="1" applyAlignment="1"/>
    <xf numFmtId="0" fontId="10" fillId="0" borderId="7" xfId="0" applyFont="1" applyBorder="1" applyAlignment="1"/>
    <xf numFmtId="0" fontId="10" fillId="0" borderId="9" xfId="0" applyFont="1" applyBorder="1" applyAlignment="1"/>
    <xf numFmtId="0" fontId="4" fillId="0" borderId="8" xfId="0" applyFont="1" applyBorder="1" applyAlignment="1"/>
    <xf numFmtId="0" fontId="4" fillId="0" borderId="7" xfId="0" applyFont="1" applyBorder="1" applyAlignment="1"/>
    <xf numFmtId="0" fontId="4" fillId="0" borderId="9" xfId="0" applyFont="1" applyBorder="1" applyAlignment="1"/>
    <xf numFmtId="0" fontId="0" fillId="0" borderId="8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0" fillId="0" borderId="18" xfId="0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0" xfId="0" applyNumberFormat="1" applyFont="1" applyBorder="1" applyAlignment="1"/>
    <xf numFmtId="0" fontId="4" fillId="0" borderId="0" xfId="0" applyFont="1" applyAlignment="1"/>
    <xf numFmtId="0" fontId="0" fillId="0" borderId="0" xfId="0" applyAlignment="1"/>
    <xf numFmtId="0" fontId="4" fillId="0" borderId="0" xfId="0" applyFont="1" applyBorder="1" applyAlignment="1"/>
    <xf numFmtId="0" fontId="16" fillId="0" borderId="0" xfId="0" applyNumberFormat="1" applyFont="1" applyBorder="1" applyAlignment="1"/>
    <xf numFmtId="0" fontId="16" fillId="0" borderId="0" xfId="0" applyNumberFormat="1" applyFont="1" applyAlignment="1"/>
    <xf numFmtId="0" fontId="16" fillId="0" borderId="23" xfId="0" applyNumberFormat="1" applyFont="1" applyBorder="1" applyAlignment="1"/>
    <xf numFmtId="0" fontId="1" fillId="0" borderId="8" xfId="0" applyFont="1" applyBorder="1" applyAlignment="1"/>
    <xf numFmtId="0" fontId="1" fillId="0" borderId="7" xfId="0" applyFont="1" applyBorder="1" applyAlignment="1"/>
    <xf numFmtId="0" fontId="1" fillId="0" borderId="9" xfId="0" applyFont="1" applyBorder="1" applyAlignment="1"/>
    <xf numFmtId="0" fontId="0" fillId="0" borderId="8" xfId="0" applyBorder="1" applyAlignment="1"/>
    <xf numFmtId="0" fontId="0" fillId="0" borderId="7" xfId="0" applyBorder="1" applyAlignment="1"/>
    <xf numFmtId="0" fontId="0" fillId="0" borderId="9" xfId="0" applyBorder="1" applyAlignment="1"/>
    <xf numFmtId="0" fontId="1" fillId="0" borderId="8" xfId="0" applyFont="1" applyBorder="1" applyAlignment="1"/>
    <xf numFmtId="0" fontId="3" fillId="0" borderId="11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wrapText="1"/>
    </xf>
    <xf numFmtId="0" fontId="19" fillId="0" borderId="1" xfId="0" applyFont="1" applyBorder="1"/>
    <xf numFmtId="49" fontId="19" fillId="0" borderId="1" xfId="0" applyNumberFormat="1" applyFont="1" applyBorder="1" applyAlignment="1">
      <alignment horizontal="left"/>
    </xf>
    <xf numFmtId="0" fontId="20" fillId="0" borderId="1" xfId="0" applyFont="1" applyBorder="1"/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0" fontId="21" fillId="0" borderId="0" xfId="0" applyFont="1"/>
    <xf numFmtId="0" fontId="22" fillId="0" borderId="13" xfId="0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1" fillId="0" borderId="9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1" fillId="0" borderId="9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0" fillId="0" borderId="1" xfId="0" applyNumberFormat="1" applyBorder="1"/>
    <xf numFmtId="2" fontId="0" fillId="0" borderId="13" xfId="0" applyNumberFormat="1" applyBorder="1"/>
    <xf numFmtId="2" fontId="8" fillId="0" borderId="13" xfId="0" applyNumberFormat="1" applyFont="1" applyBorder="1"/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0" fillId="0" borderId="0" xfId="0" applyNumberFormat="1"/>
    <xf numFmtId="164" fontId="21" fillId="0" borderId="0" xfId="0" applyNumberFormat="1" applyFont="1"/>
    <xf numFmtId="2" fontId="0" fillId="0" borderId="1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/>
    </xf>
    <xf numFmtId="2" fontId="8" fillId="0" borderId="1" xfId="0" applyNumberFormat="1" applyFont="1" applyBorder="1"/>
    <xf numFmtId="0" fontId="1" fillId="0" borderId="6" xfId="0" applyFont="1" applyBorder="1" applyAlignment="1">
      <alignment horizontal="center" vertical="center"/>
    </xf>
    <xf numFmtId="0" fontId="23" fillId="0" borderId="25" xfId="0" applyFont="1" applyBorder="1" applyAlignment="1">
      <alignment horizontal="left"/>
    </xf>
    <xf numFmtId="164" fontId="2" fillId="0" borderId="5" xfId="0" applyNumberFormat="1" applyFont="1" applyBorder="1" applyAlignment="1">
      <alignment horizontal="center" vertical="center"/>
    </xf>
    <xf numFmtId="0" fontId="24" fillId="0" borderId="1" xfId="0" applyFont="1" applyBorder="1"/>
    <xf numFmtId="164" fontId="1" fillId="0" borderId="3" xfId="0" applyNumberFormat="1" applyFont="1" applyBorder="1" applyAlignment="1">
      <alignment vertical="center"/>
    </xf>
    <xf numFmtId="164" fontId="8" fillId="0" borderId="0" xfId="0" applyNumberFormat="1" applyFont="1"/>
    <xf numFmtId="0" fontId="8" fillId="0" borderId="0" xfId="0" applyFont="1"/>
    <xf numFmtId="0" fontId="22" fillId="0" borderId="1" xfId="0" applyFont="1" applyBorder="1"/>
    <xf numFmtId="49" fontId="22" fillId="0" borderId="1" xfId="0" applyNumberFormat="1" applyFont="1" applyBorder="1" applyAlignment="1">
      <alignment horizontal="left"/>
    </xf>
    <xf numFmtId="0" fontId="25" fillId="0" borderId="1" xfId="0" applyFont="1" applyBorder="1"/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164" fontId="22" fillId="0" borderId="0" xfId="0" applyNumberFormat="1" applyFont="1"/>
    <xf numFmtId="0" fontId="0" fillId="0" borderId="1" xfId="0" applyBorder="1" applyAlignment="1"/>
    <xf numFmtId="2" fontId="2" fillId="0" borderId="9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11" fillId="0" borderId="20" xfId="0" applyNumberFormat="1" applyFont="1" applyFill="1" applyBorder="1" applyAlignment="1">
      <alignment horizontal="right"/>
    </xf>
    <xf numFmtId="0" fontId="26" fillId="0" borderId="0" xfId="0" applyFont="1" applyAlignment="1"/>
    <xf numFmtId="0" fontId="10" fillId="0" borderId="8" xfId="0" applyFont="1" applyBorder="1" applyAlignment="1"/>
    <xf numFmtId="0" fontId="0" fillId="0" borderId="7" xfId="0" applyBorder="1" applyAlignment="1"/>
    <xf numFmtId="0" fontId="0" fillId="0" borderId="9" xfId="0" applyBorder="1" applyAlignment="1"/>
    <xf numFmtId="0" fontId="1" fillId="0" borderId="8" xfId="0" applyFont="1" applyBorder="1" applyAlignment="1"/>
    <xf numFmtId="0" fontId="0" fillId="0" borderId="8" xfId="0" applyBorder="1" applyAlignment="1"/>
    <xf numFmtId="0" fontId="0" fillId="0" borderId="18" xfId="0" applyBorder="1" applyAlignment="1"/>
    <xf numFmtId="0" fontId="1" fillId="0" borderId="8" xfId="0" applyNumberFormat="1" applyFont="1" applyBorder="1" applyAlignment="1"/>
    <xf numFmtId="0" fontId="0" fillId="0" borderId="7" xfId="0" applyNumberFormat="1" applyBorder="1" applyAlignment="1"/>
    <xf numFmtId="0" fontId="0" fillId="0" borderId="9" xfId="0" applyNumberFormat="1" applyBorder="1" applyAlignment="1"/>
    <xf numFmtId="0" fontId="1" fillId="0" borderId="7" xfId="0" applyFont="1" applyBorder="1" applyAlignment="1"/>
    <xf numFmtId="0" fontId="1" fillId="0" borderId="9" xfId="0" applyFont="1" applyBorder="1" applyAlignment="1"/>
    <xf numFmtId="164" fontId="1" fillId="0" borderId="8" xfId="0" applyNumberFormat="1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3"/>
  <sheetViews>
    <sheetView tabSelected="1" topLeftCell="A850" zoomScaleNormal="100" workbookViewId="0">
      <selection activeCell="G877" sqref="G877"/>
    </sheetView>
  </sheetViews>
  <sheetFormatPr defaultRowHeight="15"/>
  <cols>
    <col min="1" max="1" width="17.7109375" customWidth="1"/>
    <col min="2" max="2" width="10.28515625" style="78" customWidth="1"/>
    <col min="3" max="3" width="14.7109375" customWidth="1"/>
    <col min="4" max="4" width="15.85546875" customWidth="1"/>
    <col min="5" max="5" width="5.28515625" customWidth="1"/>
    <col min="6" max="6" width="8.28515625" customWidth="1"/>
    <col min="7" max="7" width="13.140625" customWidth="1"/>
  </cols>
  <sheetData>
    <row r="1" spans="1:9" ht="18.75">
      <c r="A1" s="113"/>
      <c r="B1" s="114"/>
      <c r="C1" s="114"/>
      <c r="D1" s="114"/>
      <c r="E1" s="114"/>
      <c r="F1" s="114"/>
    </row>
    <row r="2" spans="1:9" s="2" customFormat="1" ht="18.75">
      <c r="A2" s="113" t="s">
        <v>1092</v>
      </c>
      <c r="B2" s="114"/>
      <c r="C2" s="114"/>
      <c r="D2" s="114"/>
      <c r="E2" s="114"/>
      <c r="F2" s="114"/>
      <c r="G2" s="114"/>
    </row>
    <row r="3" spans="1:9" s="2" customFormat="1" ht="18.75">
      <c r="A3" s="114" t="s">
        <v>1091</v>
      </c>
      <c r="B3" s="114"/>
      <c r="C3" s="183"/>
      <c r="D3" s="115"/>
      <c r="E3" s="115"/>
      <c r="F3" s="115"/>
      <c r="G3" s="115"/>
    </row>
    <row r="4" spans="1:9" s="2" customFormat="1" ht="18.75">
      <c r="A4" s="114" t="s">
        <v>1</v>
      </c>
      <c r="B4" s="114"/>
      <c r="C4" s="114"/>
      <c r="D4" s="114"/>
      <c r="E4" s="114"/>
      <c r="F4" s="114"/>
      <c r="G4" s="114"/>
    </row>
    <row r="5" spans="1:9" s="2" customFormat="1" ht="18.75">
      <c r="A5" s="114" t="s">
        <v>2</v>
      </c>
      <c r="B5" s="114"/>
      <c r="C5" s="114"/>
      <c r="D5" s="114"/>
      <c r="E5" s="114"/>
      <c r="F5" s="114"/>
      <c r="G5" s="114"/>
    </row>
    <row r="6" spans="1:9" s="2" customFormat="1" ht="18.75">
      <c r="A6" s="116" t="s">
        <v>3</v>
      </c>
      <c r="B6" s="116"/>
      <c r="C6" s="116"/>
      <c r="D6" s="116"/>
      <c r="E6" s="116"/>
      <c r="F6" s="116"/>
      <c r="G6" s="116"/>
    </row>
    <row r="7" spans="1:9" s="2" customFormat="1" ht="15" customHeight="1">
      <c r="A7" s="117"/>
      <c r="B7" s="117"/>
      <c r="C7" s="117"/>
      <c r="D7" s="117"/>
      <c r="E7" s="117"/>
      <c r="F7" s="117"/>
      <c r="G7" s="118"/>
    </row>
    <row r="8" spans="1:9" s="2" customFormat="1" ht="15.75" customHeight="1" thickBot="1">
      <c r="A8" s="119"/>
      <c r="B8" s="119"/>
      <c r="C8" s="119"/>
      <c r="D8" s="119"/>
      <c r="E8" s="119"/>
      <c r="F8" s="119"/>
      <c r="G8" s="119"/>
    </row>
    <row r="9" spans="1:9" s="4" customFormat="1" ht="21" customHeight="1" thickBot="1">
      <c r="A9" s="103" t="s">
        <v>4</v>
      </c>
      <c r="B9" s="104"/>
      <c r="C9" s="104"/>
      <c r="D9" s="104"/>
      <c r="E9" s="104"/>
      <c r="F9" s="104"/>
      <c r="G9" s="105"/>
      <c r="I9" s="2"/>
    </row>
    <row r="10" spans="1:9" s="4" customFormat="1" ht="21" customHeight="1" thickBot="1">
      <c r="A10" s="110" t="s">
        <v>62</v>
      </c>
      <c r="B10" s="111"/>
      <c r="C10" s="111"/>
      <c r="D10" s="111"/>
      <c r="E10" s="111"/>
      <c r="F10" s="111"/>
      <c r="G10" s="112"/>
    </row>
    <row r="11" spans="1:9" ht="36" customHeight="1" thickBot="1">
      <c r="A11" s="133" t="s">
        <v>10</v>
      </c>
      <c r="B11" s="131" t="s">
        <v>6</v>
      </c>
      <c r="C11" s="132" t="s">
        <v>5</v>
      </c>
      <c r="D11" s="132" t="s">
        <v>7</v>
      </c>
      <c r="E11" s="132" t="s">
        <v>8</v>
      </c>
      <c r="F11" s="128" t="s">
        <v>9</v>
      </c>
      <c r="G11" s="127" t="s">
        <v>11</v>
      </c>
      <c r="H11" s="41" t="s">
        <v>216</v>
      </c>
    </row>
    <row r="12" spans="1:9">
      <c r="A12" s="3" t="s">
        <v>12</v>
      </c>
      <c r="B12" s="71" t="s">
        <v>14</v>
      </c>
      <c r="C12" s="88" t="s">
        <v>777</v>
      </c>
      <c r="D12" s="23" t="s">
        <v>21</v>
      </c>
      <c r="E12" s="10" t="s">
        <v>20</v>
      </c>
      <c r="F12" s="9">
        <v>21.027999999999999</v>
      </c>
      <c r="G12" s="146" t="s">
        <v>917</v>
      </c>
    </row>
    <row r="13" spans="1:9">
      <c r="A13" s="3" t="s">
        <v>12</v>
      </c>
      <c r="B13" s="71" t="s">
        <v>15</v>
      </c>
      <c r="C13" s="89" t="s">
        <v>778</v>
      </c>
      <c r="D13" s="23" t="s">
        <v>22</v>
      </c>
      <c r="E13" s="10" t="s">
        <v>20</v>
      </c>
      <c r="F13" s="9">
        <v>2.5</v>
      </c>
      <c r="G13" s="10" t="s">
        <v>918</v>
      </c>
    </row>
    <row r="14" spans="1:9">
      <c r="A14" s="3" t="s">
        <v>12</v>
      </c>
      <c r="B14" s="71" t="s">
        <v>16</v>
      </c>
      <c r="C14" s="89" t="s">
        <v>778</v>
      </c>
      <c r="D14" s="23" t="s">
        <v>22</v>
      </c>
      <c r="E14" s="10" t="s">
        <v>20</v>
      </c>
      <c r="F14" s="9">
        <v>5.202</v>
      </c>
      <c r="G14" s="10" t="s">
        <v>919</v>
      </c>
    </row>
    <row r="15" spans="1:9">
      <c r="A15" s="3" t="s">
        <v>12</v>
      </c>
      <c r="B15" s="71" t="s">
        <v>17</v>
      </c>
      <c r="C15" s="89" t="s">
        <v>779</v>
      </c>
      <c r="D15" s="23" t="s">
        <v>22</v>
      </c>
      <c r="E15" s="10" t="s">
        <v>20</v>
      </c>
      <c r="F15" s="9">
        <v>2.8</v>
      </c>
      <c r="G15" s="10" t="s">
        <v>920</v>
      </c>
    </row>
    <row r="16" spans="1:9">
      <c r="A16" s="3" t="s">
        <v>12</v>
      </c>
      <c r="B16" s="71" t="s">
        <v>13</v>
      </c>
      <c r="C16" s="89" t="s">
        <v>779</v>
      </c>
      <c r="D16" s="23" t="s">
        <v>21</v>
      </c>
      <c r="E16" s="10" t="s">
        <v>20</v>
      </c>
      <c r="F16" s="9">
        <v>1.1000000000000001</v>
      </c>
      <c r="G16" s="10" t="s">
        <v>921</v>
      </c>
      <c r="I16" s="31"/>
    </row>
    <row r="17" spans="1:16" ht="15.75" thickBot="1">
      <c r="A17" s="24" t="s">
        <v>12</v>
      </c>
      <c r="B17" s="72" t="s">
        <v>18</v>
      </c>
      <c r="C17" s="90" t="s">
        <v>780</v>
      </c>
      <c r="D17" s="25" t="s">
        <v>19</v>
      </c>
      <c r="E17" s="26" t="s">
        <v>20</v>
      </c>
      <c r="F17" s="11">
        <v>2.762</v>
      </c>
      <c r="G17" s="26" t="s">
        <v>922</v>
      </c>
    </row>
    <row r="18" spans="1:16" ht="22.5" customHeight="1" thickBot="1">
      <c r="A18" s="188"/>
      <c r="B18" s="185"/>
      <c r="C18" s="185"/>
      <c r="D18" s="185"/>
      <c r="E18" s="186"/>
      <c r="F18" s="33">
        <f>F12+F13+F14+F15+F16+F17</f>
        <v>35.391999999999996</v>
      </c>
      <c r="G18" s="33" t="s">
        <v>923</v>
      </c>
    </row>
    <row r="19" spans="1:16" ht="21.75" customHeight="1" thickBot="1">
      <c r="A19" s="110" t="s">
        <v>814</v>
      </c>
      <c r="B19" s="111"/>
      <c r="C19" s="111"/>
      <c r="D19" s="111"/>
      <c r="E19" s="111"/>
      <c r="F19" s="111"/>
      <c r="G19" s="112"/>
    </row>
    <row r="20" spans="1:16" ht="33.75" customHeight="1" thickBot="1">
      <c r="A20" s="129" t="s">
        <v>10</v>
      </c>
      <c r="B20" s="131" t="s">
        <v>6</v>
      </c>
      <c r="C20" s="132" t="s">
        <v>5</v>
      </c>
      <c r="D20" s="132" t="s">
        <v>7</v>
      </c>
      <c r="E20" s="132" t="s">
        <v>8</v>
      </c>
      <c r="F20" s="128" t="s">
        <v>9</v>
      </c>
      <c r="G20" s="127" t="s">
        <v>11</v>
      </c>
      <c r="H20" s="41" t="s">
        <v>215</v>
      </c>
    </row>
    <row r="21" spans="1:16">
      <c r="A21" s="1" t="s">
        <v>40</v>
      </c>
      <c r="B21" s="71" t="s">
        <v>24</v>
      </c>
      <c r="C21" s="82" t="s">
        <v>781</v>
      </c>
      <c r="D21" s="23" t="s">
        <v>19</v>
      </c>
      <c r="E21" s="50" t="s">
        <v>42</v>
      </c>
      <c r="F21" s="59">
        <v>14.288</v>
      </c>
      <c r="G21" s="150">
        <v>140</v>
      </c>
    </row>
    <row r="22" spans="1:16">
      <c r="A22" s="1" t="s">
        <v>40</v>
      </c>
      <c r="B22" s="71" t="s">
        <v>26</v>
      </c>
      <c r="C22" s="82" t="s">
        <v>782</v>
      </c>
      <c r="D22" s="23" t="s">
        <v>19</v>
      </c>
      <c r="E22" s="50" t="s">
        <v>20</v>
      </c>
      <c r="F22" s="59">
        <v>13.397</v>
      </c>
      <c r="G22" s="150">
        <v>120.57</v>
      </c>
      <c r="H22" s="31"/>
      <c r="I22" s="31"/>
    </row>
    <row r="23" spans="1:16">
      <c r="A23" s="1" t="s">
        <v>40</v>
      </c>
      <c r="B23" s="71" t="s">
        <v>27</v>
      </c>
      <c r="C23" s="82" t="s">
        <v>783</v>
      </c>
      <c r="D23" s="23" t="s">
        <v>21</v>
      </c>
      <c r="E23" s="50" t="s">
        <v>20</v>
      </c>
      <c r="F23" s="59">
        <v>1.627</v>
      </c>
      <c r="G23" s="150">
        <v>16.16</v>
      </c>
      <c r="H23" s="31"/>
      <c r="I23" s="31"/>
    </row>
    <row r="24" spans="1:16">
      <c r="A24" s="1" t="s">
        <v>40</v>
      </c>
      <c r="B24" s="71" t="s">
        <v>28</v>
      </c>
      <c r="C24" s="82" t="s">
        <v>784</v>
      </c>
      <c r="D24" s="23" t="s">
        <v>21</v>
      </c>
      <c r="E24" s="50" t="s">
        <v>20</v>
      </c>
      <c r="F24" s="59">
        <v>1.4850000000000001</v>
      </c>
      <c r="G24" s="150">
        <v>15.15</v>
      </c>
      <c r="H24" s="31">
        <f>F21+F25+F26+F27+F32+F33+F34+F35+F36+F37+F38</f>
        <v>104.979</v>
      </c>
    </row>
    <row r="25" spans="1:16">
      <c r="A25" s="1" t="s">
        <v>40</v>
      </c>
      <c r="B25" s="71" t="s">
        <v>30</v>
      </c>
      <c r="C25" s="82" t="s">
        <v>786</v>
      </c>
      <c r="D25" s="23" t="s">
        <v>21</v>
      </c>
      <c r="E25" s="50" t="s">
        <v>41</v>
      </c>
      <c r="F25" s="59">
        <v>36.319000000000003</v>
      </c>
      <c r="G25" s="150">
        <v>399.5</v>
      </c>
      <c r="H25" s="169">
        <f>F22+F23+F24+F28+F29+F30+F31</f>
        <v>42.157000000000004</v>
      </c>
      <c r="I25" s="177"/>
      <c r="J25" s="171" t="s">
        <v>40</v>
      </c>
      <c r="K25" s="172" t="s">
        <v>25</v>
      </c>
      <c r="L25" s="173" t="s">
        <v>782</v>
      </c>
      <c r="M25" s="174" t="s">
        <v>21</v>
      </c>
      <c r="N25" s="175" t="s">
        <v>20</v>
      </c>
      <c r="O25" s="145">
        <v>47.786000000000001</v>
      </c>
      <c r="P25" s="176">
        <v>487.42</v>
      </c>
    </row>
    <row r="26" spans="1:16">
      <c r="A26" s="1" t="s">
        <v>40</v>
      </c>
      <c r="B26" s="71" t="s">
        <v>34</v>
      </c>
      <c r="C26" s="82" t="s">
        <v>787</v>
      </c>
      <c r="D26" s="23" t="s">
        <v>21</v>
      </c>
      <c r="E26" s="50" t="s">
        <v>41</v>
      </c>
      <c r="F26" s="59">
        <v>10.436</v>
      </c>
      <c r="G26" s="150">
        <v>114.8</v>
      </c>
      <c r="H26" s="31"/>
      <c r="I26" s="31"/>
      <c r="J26" s="31"/>
    </row>
    <row r="27" spans="1:16">
      <c r="A27" s="1" t="s">
        <v>40</v>
      </c>
      <c r="B27" s="71" t="s">
        <v>33</v>
      </c>
      <c r="C27" s="82" t="s">
        <v>788</v>
      </c>
      <c r="D27" s="23" t="s">
        <v>21</v>
      </c>
      <c r="E27" s="50" t="s">
        <v>41</v>
      </c>
      <c r="F27" s="59">
        <v>5.9080000000000004</v>
      </c>
      <c r="G27" s="150">
        <v>64.989999999999995</v>
      </c>
      <c r="H27" s="31"/>
    </row>
    <row r="28" spans="1:16">
      <c r="A28" s="1" t="s">
        <v>40</v>
      </c>
      <c r="B28" s="71" t="s">
        <v>31</v>
      </c>
      <c r="C28" s="82" t="s">
        <v>782</v>
      </c>
      <c r="D28" s="23" t="s">
        <v>21</v>
      </c>
      <c r="E28" s="10" t="s">
        <v>20</v>
      </c>
      <c r="F28" s="9">
        <v>6.9240000000000004</v>
      </c>
      <c r="G28" s="150">
        <v>70.62</v>
      </c>
    </row>
    <row r="29" spans="1:16">
      <c r="A29" s="1" t="s">
        <v>40</v>
      </c>
      <c r="B29" s="71" t="s">
        <v>36</v>
      </c>
      <c r="C29" s="82" t="s">
        <v>789</v>
      </c>
      <c r="D29" s="23" t="s">
        <v>21</v>
      </c>
      <c r="E29" s="10" t="s">
        <v>20</v>
      </c>
      <c r="F29" s="9">
        <v>2.2919999999999998</v>
      </c>
      <c r="G29" s="150">
        <v>23.38</v>
      </c>
    </row>
    <row r="30" spans="1:16">
      <c r="A30" s="1" t="s">
        <v>40</v>
      </c>
      <c r="B30" s="71" t="s">
        <v>38</v>
      </c>
      <c r="C30" s="82" t="s">
        <v>790</v>
      </c>
      <c r="D30" s="23" t="s">
        <v>19</v>
      </c>
      <c r="E30" s="10" t="s">
        <v>20</v>
      </c>
      <c r="F30" s="9">
        <v>5.173</v>
      </c>
      <c r="G30" s="150">
        <v>46.56</v>
      </c>
    </row>
    <row r="31" spans="1:16">
      <c r="A31" s="12" t="s">
        <v>40</v>
      </c>
      <c r="B31" s="72" t="s">
        <v>39</v>
      </c>
      <c r="C31" s="82" t="s">
        <v>790</v>
      </c>
      <c r="D31" s="25" t="s">
        <v>19</v>
      </c>
      <c r="E31" s="26" t="s">
        <v>20</v>
      </c>
      <c r="F31" s="11">
        <v>11.259</v>
      </c>
      <c r="G31" s="150">
        <v>101.33</v>
      </c>
    </row>
    <row r="32" spans="1:16">
      <c r="A32" s="12" t="s">
        <v>40</v>
      </c>
      <c r="B32" s="72" t="s">
        <v>959</v>
      </c>
      <c r="C32" s="82" t="s">
        <v>960</v>
      </c>
      <c r="D32" s="25" t="s">
        <v>164</v>
      </c>
      <c r="E32" s="50" t="s">
        <v>41</v>
      </c>
      <c r="F32" s="51">
        <v>3.48</v>
      </c>
      <c r="G32" s="150">
        <v>34.1</v>
      </c>
    </row>
    <row r="33" spans="1:9">
      <c r="A33" s="12" t="s">
        <v>40</v>
      </c>
      <c r="B33" s="72" t="s">
        <v>961</v>
      </c>
      <c r="C33" s="82" t="s">
        <v>960</v>
      </c>
      <c r="D33" s="23" t="s">
        <v>21</v>
      </c>
      <c r="E33" s="50" t="s">
        <v>41</v>
      </c>
      <c r="F33" s="51">
        <v>1.9710000000000001</v>
      </c>
      <c r="G33" s="150">
        <v>21.68</v>
      </c>
    </row>
    <row r="34" spans="1:9">
      <c r="A34" s="12" t="s">
        <v>40</v>
      </c>
      <c r="B34" s="72" t="s">
        <v>962</v>
      </c>
      <c r="C34" s="82" t="s">
        <v>963</v>
      </c>
      <c r="D34" s="25" t="s">
        <v>164</v>
      </c>
      <c r="E34" s="50" t="s">
        <v>88</v>
      </c>
      <c r="F34" s="51">
        <v>2.351</v>
      </c>
      <c r="G34" s="150">
        <v>23.04</v>
      </c>
    </row>
    <row r="35" spans="1:9">
      <c r="A35" s="12" t="s">
        <v>40</v>
      </c>
      <c r="B35" s="72" t="s">
        <v>964</v>
      </c>
      <c r="C35" s="82" t="s">
        <v>782</v>
      </c>
      <c r="D35" s="23" t="s">
        <v>21</v>
      </c>
      <c r="E35" s="50" t="s">
        <v>88</v>
      </c>
      <c r="F35" s="51">
        <v>16.919</v>
      </c>
      <c r="G35" s="150">
        <v>186.11</v>
      </c>
    </row>
    <row r="36" spans="1:9">
      <c r="A36" s="12" t="s">
        <v>40</v>
      </c>
      <c r="B36" s="72" t="s">
        <v>13</v>
      </c>
      <c r="C36" s="82" t="s">
        <v>965</v>
      </c>
      <c r="D36" s="23" t="s">
        <v>21</v>
      </c>
      <c r="E36" s="50" t="s">
        <v>41</v>
      </c>
      <c r="F36" s="51">
        <v>8.49</v>
      </c>
      <c r="G36" s="150">
        <v>93.39</v>
      </c>
    </row>
    <row r="37" spans="1:9">
      <c r="A37" s="12" t="s">
        <v>40</v>
      </c>
      <c r="B37" s="72" t="s">
        <v>966</v>
      </c>
      <c r="C37" s="82" t="s">
        <v>781</v>
      </c>
      <c r="D37" s="25" t="s">
        <v>164</v>
      </c>
      <c r="E37" s="50" t="s">
        <v>42</v>
      </c>
      <c r="F37" s="51">
        <v>2.242</v>
      </c>
      <c r="G37" s="150">
        <v>21.97</v>
      </c>
    </row>
    <row r="38" spans="1:9" ht="15.75" thickBot="1">
      <c r="A38" s="12" t="s">
        <v>40</v>
      </c>
      <c r="B38" s="72" t="s">
        <v>903</v>
      </c>
      <c r="C38" s="82" t="s">
        <v>781</v>
      </c>
      <c r="D38" s="25" t="s">
        <v>164</v>
      </c>
      <c r="E38" s="50" t="s">
        <v>42</v>
      </c>
      <c r="F38" s="51">
        <v>2.5750000000000002</v>
      </c>
      <c r="G38" s="150">
        <v>25.23</v>
      </c>
    </row>
    <row r="39" spans="1:9" ht="22.5" customHeight="1" thickBot="1">
      <c r="A39" s="188"/>
      <c r="B39" s="185"/>
      <c r="C39" s="185"/>
      <c r="D39" s="185"/>
      <c r="E39" s="186"/>
      <c r="F39" s="32">
        <f>F21+F22+F23+F24+F25+F26+F27+F28+F29+F30+F31+F32+F33+F34+F35+F36+F37+F38</f>
        <v>147.136</v>
      </c>
      <c r="G39" s="147">
        <f>G21+G22+G23+G24+G25+G26+G27+G28+G29+G30+G31+G32+G33+G34+G35+G36+G37+G38</f>
        <v>1518.58</v>
      </c>
    </row>
    <row r="40" spans="1:9" ht="21" customHeight="1" thickBot="1">
      <c r="A40" s="126" t="s">
        <v>60</v>
      </c>
      <c r="B40" s="98"/>
      <c r="C40" s="98"/>
      <c r="D40" s="98"/>
      <c r="E40" s="98"/>
      <c r="F40" s="98"/>
      <c r="G40" s="99"/>
    </row>
    <row r="41" spans="1:9" ht="33" customHeight="1" thickBot="1">
      <c r="A41" s="129" t="s">
        <v>10</v>
      </c>
      <c r="B41" s="131" t="s">
        <v>6</v>
      </c>
      <c r="C41" s="132" t="s">
        <v>5</v>
      </c>
      <c r="D41" s="132" t="s">
        <v>7</v>
      </c>
      <c r="E41" s="132" t="s">
        <v>8</v>
      </c>
      <c r="F41" s="128" t="s">
        <v>9</v>
      </c>
      <c r="G41" s="127" t="s">
        <v>11</v>
      </c>
      <c r="H41" s="41" t="s">
        <v>214</v>
      </c>
    </row>
    <row r="42" spans="1:9">
      <c r="A42" s="3" t="s">
        <v>12</v>
      </c>
      <c r="B42" s="71" t="s">
        <v>43</v>
      </c>
      <c r="C42" s="89" t="s">
        <v>779</v>
      </c>
      <c r="D42" s="23" t="s">
        <v>21</v>
      </c>
      <c r="E42" s="10" t="s">
        <v>20</v>
      </c>
      <c r="F42" s="9">
        <v>14.647</v>
      </c>
      <c r="G42" s="40" t="s">
        <v>924</v>
      </c>
    </row>
    <row r="43" spans="1:9" ht="15.75" thickBot="1">
      <c r="A43" s="24" t="s">
        <v>12</v>
      </c>
      <c r="B43" s="72" t="s">
        <v>44</v>
      </c>
      <c r="C43" s="83" t="s">
        <v>791</v>
      </c>
      <c r="D43" s="25" t="s">
        <v>21</v>
      </c>
      <c r="E43" s="26" t="s">
        <v>20</v>
      </c>
      <c r="F43" s="11">
        <v>15.669</v>
      </c>
      <c r="G43" s="148" t="s">
        <v>925</v>
      </c>
      <c r="I43" s="31"/>
    </row>
    <row r="44" spans="1:9" ht="24" customHeight="1" thickBot="1">
      <c r="A44" s="188"/>
      <c r="B44" s="185"/>
      <c r="C44" s="185"/>
      <c r="D44" s="185"/>
      <c r="E44" s="186"/>
      <c r="F44" s="32">
        <f>F42+F43</f>
        <v>30.316000000000003</v>
      </c>
      <c r="G44" s="149" t="s">
        <v>926</v>
      </c>
    </row>
    <row r="45" spans="1:9">
      <c r="A45" s="27"/>
      <c r="B45" s="73"/>
      <c r="C45" s="27"/>
      <c r="D45" s="27"/>
      <c r="E45" s="27"/>
      <c r="F45" s="28"/>
      <c r="G45" s="29"/>
    </row>
    <row r="46" spans="1:9">
      <c r="A46" s="27"/>
      <c r="B46" s="73"/>
      <c r="C46" s="27"/>
      <c r="D46" s="27"/>
      <c r="E46" s="27"/>
      <c r="F46" s="28"/>
      <c r="G46" s="29"/>
    </row>
    <row r="47" spans="1:9" ht="15.75" thickBot="1">
      <c r="A47" s="27"/>
      <c r="B47" s="73"/>
      <c r="C47" s="27"/>
      <c r="D47" s="27"/>
      <c r="E47" s="27"/>
      <c r="F47" s="28"/>
      <c r="G47" s="29"/>
    </row>
    <row r="48" spans="1:9" ht="25.5" customHeight="1" thickBot="1">
      <c r="A48" s="103" t="s">
        <v>45</v>
      </c>
      <c r="B48" s="104"/>
      <c r="C48" s="104"/>
      <c r="D48" s="104"/>
      <c r="E48" s="104"/>
      <c r="F48" s="104"/>
      <c r="G48" s="105"/>
    </row>
    <row r="49" spans="1:10" ht="21" customHeight="1" thickBot="1">
      <c r="A49" s="97" t="s">
        <v>59</v>
      </c>
      <c r="B49" s="98"/>
      <c r="C49" s="98"/>
      <c r="D49" s="98"/>
      <c r="E49" s="98"/>
      <c r="F49" s="98"/>
      <c r="G49" s="99"/>
    </row>
    <row r="50" spans="1:10" ht="33" customHeight="1" thickBot="1">
      <c r="A50" s="129" t="s">
        <v>10</v>
      </c>
      <c r="B50" s="131" t="s">
        <v>6</v>
      </c>
      <c r="C50" s="132" t="s">
        <v>5</v>
      </c>
      <c r="D50" s="132" t="s">
        <v>7</v>
      </c>
      <c r="E50" s="132" t="s">
        <v>8</v>
      </c>
      <c r="F50" s="128" t="s">
        <v>9</v>
      </c>
      <c r="G50" s="127" t="s">
        <v>11</v>
      </c>
      <c r="H50" s="41" t="s">
        <v>213</v>
      </c>
    </row>
    <row r="51" spans="1:10">
      <c r="A51" s="1" t="s">
        <v>46</v>
      </c>
      <c r="B51" s="71" t="s">
        <v>47</v>
      </c>
      <c r="C51" s="1"/>
      <c r="D51" s="25" t="s">
        <v>19</v>
      </c>
      <c r="E51" s="10" t="s">
        <v>57</v>
      </c>
      <c r="F51" s="91">
        <v>2.1549999999999998</v>
      </c>
      <c r="G51" s="10" t="s">
        <v>928</v>
      </c>
    </row>
    <row r="52" spans="1:10">
      <c r="A52" s="1" t="s">
        <v>46</v>
      </c>
      <c r="B52" s="71" t="s">
        <v>48</v>
      </c>
      <c r="C52" s="1"/>
      <c r="D52" s="25" t="s">
        <v>19</v>
      </c>
      <c r="E52" s="10" t="s">
        <v>57</v>
      </c>
      <c r="F52" s="30">
        <v>1.3260000000000001</v>
      </c>
      <c r="G52" s="10" t="s">
        <v>929</v>
      </c>
    </row>
    <row r="53" spans="1:10">
      <c r="A53" s="1" t="s">
        <v>46</v>
      </c>
      <c r="B53" s="71" t="s">
        <v>49</v>
      </c>
      <c r="C53" s="1"/>
      <c r="D53" s="25" t="s">
        <v>19</v>
      </c>
      <c r="E53" s="10" t="s">
        <v>57</v>
      </c>
      <c r="F53" s="9">
        <v>3.3119999999999998</v>
      </c>
      <c r="G53" s="10" t="s">
        <v>930</v>
      </c>
    </row>
    <row r="54" spans="1:10">
      <c r="A54" s="1" t="s">
        <v>46</v>
      </c>
      <c r="B54" s="71" t="s">
        <v>50</v>
      </c>
      <c r="C54" s="1"/>
      <c r="D54" s="25" t="s">
        <v>19</v>
      </c>
      <c r="E54" s="10" t="s">
        <v>57</v>
      </c>
      <c r="F54" s="9">
        <v>1.8140000000000001</v>
      </c>
      <c r="G54" s="10" t="s">
        <v>931</v>
      </c>
    </row>
    <row r="55" spans="1:10">
      <c r="A55" s="1" t="s">
        <v>46</v>
      </c>
      <c r="B55" s="71" t="s">
        <v>51</v>
      </c>
      <c r="C55" s="1"/>
      <c r="D55" s="25" t="s">
        <v>19</v>
      </c>
      <c r="E55" s="10" t="s">
        <v>57</v>
      </c>
      <c r="F55" s="9">
        <v>1.3919999999999999</v>
      </c>
      <c r="G55" s="10" t="s">
        <v>932</v>
      </c>
    </row>
    <row r="56" spans="1:10">
      <c r="A56" s="1" t="s">
        <v>46</v>
      </c>
      <c r="B56" s="71" t="s">
        <v>52</v>
      </c>
      <c r="C56" s="1"/>
      <c r="D56" s="25" t="s">
        <v>19</v>
      </c>
      <c r="E56" s="10" t="s">
        <v>57</v>
      </c>
      <c r="F56" s="9">
        <v>2.274</v>
      </c>
      <c r="G56" s="10" t="s">
        <v>933</v>
      </c>
      <c r="I56" s="31"/>
    </row>
    <row r="57" spans="1:10">
      <c r="A57" s="1" t="s">
        <v>46</v>
      </c>
      <c r="B57" s="71" t="s">
        <v>53</v>
      </c>
      <c r="C57" s="1"/>
      <c r="D57" s="25" t="s">
        <v>19</v>
      </c>
      <c r="E57" s="10" t="s">
        <v>57</v>
      </c>
      <c r="F57" s="9">
        <v>1.355</v>
      </c>
      <c r="G57" s="10" t="s">
        <v>934</v>
      </c>
    </row>
    <row r="58" spans="1:10">
      <c r="A58" s="1" t="s">
        <v>46</v>
      </c>
      <c r="B58" s="71" t="s">
        <v>54</v>
      </c>
      <c r="C58" s="1"/>
      <c r="D58" s="25" t="s">
        <v>19</v>
      </c>
      <c r="E58" s="10" t="s">
        <v>57</v>
      </c>
      <c r="F58" s="9">
        <v>1.1619999999999999</v>
      </c>
      <c r="G58" s="10" t="s">
        <v>935</v>
      </c>
    </row>
    <row r="59" spans="1:10">
      <c r="A59" s="1" t="s">
        <v>46</v>
      </c>
      <c r="B59" s="71" t="s">
        <v>55</v>
      </c>
      <c r="C59" s="1"/>
      <c r="D59" s="25" t="s">
        <v>19</v>
      </c>
      <c r="E59" s="10" t="s">
        <v>57</v>
      </c>
      <c r="F59" s="9">
        <v>2.028</v>
      </c>
      <c r="G59" s="10" t="s">
        <v>936</v>
      </c>
    </row>
    <row r="60" spans="1:10" ht="15.75" thickBot="1">
      <c r="A60" s="12" t="s">
        <v>46</v>
      </c>
      <c r="B60" s="72" t="s">
        <v>56</v>
      </c>
      <c r="C60" s="12"/>
      <c r="D60" s="25" t="s">
        <v>19</v>
      </c>
      <c r="E60" s="26" t="s">
        <v>57</v>
      </c>
      <c r="F60" s="11">
        <v>3.2</v>
      </c>
      <c r="G60" s="26" t="s">
        <v>937</v>
      </c>
    </row>
    <row r="61" spans="1:10" ht="23.25" customHeight="1" thickBot="1">
      <c r="A61" s="188"/>
      <c r="B61" s="185"/>
      <c r="C61" s="185"/>
      <c r="D61" s="185"/>
      <c r="E61" s="186"/>
      <c r="F61" s="32">
        <f>F51+F52+F53+F54+F55+F56+F57+F58+F59+F60</f>
        <v>20.017999999999997</v>
      </c>
      <c r="G61" s="149" t="s">
        <v>927</v>
      </c>
    </row>
    <row r="62" spans="1:10" ht="24.75" customHeight="1" thickBot="1">
      <c r="A62" s="97" t="s">
        <v>58</v>
      </c>
      <c r="B62" s="98"/>
      <c r="C62" s="98"/>
      <c r="D62" s="98"/>
      <c r="E62" s="98"/>
      <c r="F62" s="98"/>
      <c r="G62" s="99"/>
      <c r="J62" s="4"/>
    </row>
    <row r="63" spans="1:10" ht="33" customHeight="1" thickBot="1">
      <c r="A63" s="129" t="s">
        <v>10</v>
      </c>
      <c r="B63" s="131" t="s">
        <v>6</v>
      </c>
      <c r="C63" s="132" t="s">
        <v>5</v>
      </c>
      <c r="D63" s="132" t="s">
        <v>7</v>
      </c>
      <c r="E63" s="132" t="s">
        <v>8</v>
      </c>
      <c r="F63" s="128" t="s">
        <v>9</v>
      </c>
      <c r="G63" s="127" t="s">
        <v>11</v>
      </c>
      <c r="H63" s="41" t="s">
        <v>212</v>
      </c>
    </row>
    <row r="64" spans="1:10">
      <c r="A64" s="1" t="s">
        <v>46</v>
      </c>
      <c r="B64" s="71" t="s">
        <v>63</v>
      </c>
      <c r="C64" s="1"/>
      <c r="D64" s="25" t="s">
        <v>19</v>
      </c>
      <c r="E64" s="26" t="s">
        <v>57</v>
      </c>
      <c r="F64" s="9">
        <v>1.258</v>
      </c>
      <c r="G64" s="10">
        <v>12.33</v>
      </c>
    </row>
    <row r="65" spans="1:9">
      <c r="A65" s="1" t="s">
        <v>46</v>
      </c>
      <c r="B65" s="71" t="s">
        <v>64</v>
      </c>
      <c r="C65" s="1"/>
      <c r="D65" s="25" t="s">
        <v>19</v>
      </c>
      <c r="E65" s="26" t="s">
        <v>57</v>
      </c>
      <c r="F65" s="9">
        <v>1.353</v>
      </c>
      <c r="G65" s="10">
        <v>13.26</v>
      </c>
    </row>
    <row r="66" spans="1:9">
      <c r="A66" s="1" t="s">
        <v>46</v>
      </c>
      <c r="B66" s="71" t="s">
        <v>65</v>
      </c>
      <c r="C66" s="1"/>
      <c r="D66" s="25" t="s">
        <v>19</v>
      </c>
      <c r="E66" s="26" t="s">
        <v>57</v>
      </c>
      <c r="F66" s="9">
        <v>1.8759999999999999</v>
      </c>
      <c r="G66" s="10">
        <v>18.38</v>
      </c>
    </row>
    <row r="67" spans="1:9">
      <c r="A67" s="1" t="s">
        <v>46</v>
      </c>
      <c r="B67" s="71" t="s">
        <v>66</v>
      </c>
      <c r="C67" s="1"/>
      <c r="D67" s="25" t="s">
        <v>19</v>
      </c>
      <c r="E67" s="26" t="s">
        <v>57</v>
      </c>
      <c r="F67" s="9">
        <v>0.96599999999999997</v>
      </c>
      <c r="G67" s="10">
        <v>9.4700000000000006</v>
      </c>
    </row>
    <row r="68" spans="1:9">
      <c r="A68" s="1" t="s">
        <v>46</v>
      </c>
      <c r="B68" s="71" t="s">
        <v>67</v>
      </c>
      <c r="C68" s="1"/>
      <c r="D68" s="25" t="s">
        <v>19</v>
      </c>
      <c r="E68" s="26" t="s">
        <v>57</v>
      </c>
      <c r="F68" s="9">
        <v>7.8150000000000004</v>
      </c>
      <c r="G68" s="10">
        <v>76.59</v>
      </c>
      <c r="I68" s="31"/>
    </row>
    <row r="69" spans="1:9">
      <c r="A69" s="1" t="s">
        <v>46</v>
      </c>
      <c r="B69" s="71" t="s">
        <v>68</v>
      </c>
      <c r="C69" s="82" t="s">
        <v>595</v>
      </c>
      <c r="D69" s="25" t="s">
        <v>19</v>
      </c>
      <c r="E69" s="26" t="s">
        <v>57</v>
      </c>
      <c r="F69" s="9">
        <v>5.17</v>
      </c>
      <c r="G69" s="10">
        <v>50.67</v>
      </c>
    </row>
    <row r="70" spans="1:9">
      <c r="A70" s="1" t="s">
        <v>46</v>
      </c>
      <c r="B70" s="71" t="s">
        <v>69</v>
      </c>
      <c r="C70" s="82"/>
      <c r="D70" s="25" t="s">
        <v>19</v>
      </c>
      <c r="E70" s="26" t="s">
        <v>57</v>
      </c>
      <c r="F70" s="9">
        <v>9.14</v>
      </c>
      <c r="G70" s="10">
        <v>89.57</v>
      </c>
    </row>
    <row r="71" spans="1:9">
      <c r="A71" s="1" t="s">
        <v>46</v>
      </c>
      <c r="B71" s="71" t="s">
        <v>70</v>
      </c>
      <c r="C71" s="82"/>
      <c r="D71" s="25" t="s">
        <v>19</v>
      </c>
      <c r="E71" s="26" t="s">
        <v>57</v>
      </c>
      <c r="F71" s="9">
        <v>2.0699999999999998</v>
      </c>
      <c r="G71" s="10">
        <v>20.28</v>
      </c>
    </row>
    <row r="72" spans="1:9">
      <c r="A72" s="1" t="s">
        <v>46</v>
      </c>
      <c r="B72" s="71" t="s">
        <v>71</v>
      </c>
      <c r="C72" s="82"/>
      <c r="D72" s="25" t="s">
        <v>19</v>
      </c>
      <c r="E72" s="26" t="s">
        <v>57</v>
      </c>
      <c r="F72" s="9">
        <v>1.3959999999999999</v>
      </c>
      <c r="G72" s="10">
        <v>13.68</v>
      </c>
    </row>
    <row r="73" spans="1:9">
      <c r="A73" s="1" t="s">
        <v>46</v>
      </c>
      <c r="B73" s="71" t="s">
        <v>72</v>
      </c>
      <c r="C73" s="82"/>
      <c r="D73" s="23" t="s">
        <v>22</v>
      </c>
      <c r="E73" s="26" t="s">
        <v>88</v>
      </c>
      <c r="F73" s="9">
        <v>20.556000000000001</v>
      </c>
      <c r="G73" s="10">
        <v>213.8</v>
      </c>
    </row>
    <row r="74" spans="1:9">
      <c r="A74" s="1" t="s">
        <v>46</v>
      </c>
      <c r="B74" s="71" t="s">
        <v>73</v>
      </c>
      <c r="C74" s="82"/>
      <c r="D74" s="23" t="s">
        <v>22</v>
      </c>
      <c r="E74" s="26" t="s">
        <v>57</v>
      </c>
      <c r="F74" s="9">
        <v>3.74</v>
      </c>
      <c r="G74" s="10">
        <v>38.9</v>
      </c>
    </row>
    <row r="75" spans="1:9">
      <c r="A75" s="1" t="s">
        <v>46</v>
      </c>
      <c r="B75" s="71" t="s">
        <v>74</v>
      </c>
      <c r="C75" s="82"/>
      <c r="D75" s="25" t="s">
        <v>19</v>
      </c>
      <c r="E75" s="26" t="s">
        <v>57</v>
      </c>
      <c r="F75" s="9">
        <v>20.457999999999998</v>
      </c>
      <c r="G75" s="10">
        <v>200.49</v>
      </c>
    </row>
    <row r="76" spans="1:9">
      <c r="A76" s="1" t="s">
        <v>46</v>
      </c>
      <c r="B76" s="71" t="s">
        <v>75</v>
      </c>
      <c r="C76" s="82"/>
      <c r="D76" s="25" t="s">
        <v>19</v>
      </c>
      <c r="E76" s="26" t="s">
        <v>88</v>
      </c>
      <c r="F76" s="9">
        <v>33.911000000000001</v>
      </c>
      <c r="G76" s="10">
        <v>332.33</v>
      </c>
      <c r="I76" s="31"/>
    </row>
    <row r="77" spans="1:9">
      <c r="A77" s="1" t="s">
        <v>46</v>
      </c>
      <c r="B77" s="71" t="s">
        <v>76</v>
      </c>
      <c r="C77" s="82"/>
      <c r="D77" s="25" t="s">
        <v>19</v>
      </c>
      <c r="E77" s="26" t="s">
        <v>57</v>
      </c>
      <c r="F77" s="9">
        <v>38.965000000000003</v>
      </c>
      <c r="G77" s="10">
        <v>381.86</v>
      </c>
    </row>
    <row r="78" spans="1:9">
      <c r="A78" s="1" t="s">
        <v>46</v>
      </c>
      <c r="B78" s="71" t="s">
        <v>77</v>
      </c>
      <c r="C78" s="82"/>
      <c r="D78" s="25" t="s">
        <v>19</v>
      </c>
      <c r="E78" s="26" t="s">
        <v>57</v>
      </c>
      <c r="F78" s="9">
        <v>0.96199999999999997</v>
      </c>
      <c r="G78" s="10">
        <v>9.43</v>
      </c>
    </row>
    <row r="79" spans="1:9">
      <c r="A79" s="1" t="s">
        <v>46</v>
      </c>
      <c r="B79" s="71" t="s">
        <v>78</v>
      </c>
      <c r="C79" s="82"/>
      <c r="D79" s="25" t="s">
        <v>19</v>
      </c>
      <c r="E79" s="26" t="s">
        <v>57</v>
      </c>
      <c r="F79" s="9">
        <v>0.23400000000000001</v>
      </c>
      <c r="G79" s="10">
        <v>2.2999999999999998</v>
      </c>
    </row>
    <row r="80" spans="1:9">
      <c r="A80" s="1" t="s">
        <v>46</v>
      </c>
      <c r="B80" s="71" t="s">
        <v>79</v>
      </c>
      <c r="C80" s="82"/>
      <c r="D80" s="25" t="s">
        <v>19</v>
      </c>
      <c r="E80" s="26" t="s">
        <v>57</v>
      </c>
      <c r="F80" s="9">
        <v>1.5920000000000001</v>
      </c>
      <c r="G80" s="10">
        <v>15.6</v>
      </c>
    </row>
    <row r="81" spans="1:8">
      <c r="A81" s="1" t="s">
        <v>46</v>
      </c>
      <c r="B81" s="71" t="s">
        <v>80</v>
      </c>
      <c r="C81" s="82"/>
      <c r="D81" s="25" t="s">
        <v>19</v>
      </c>
      <c r="E81" s="26" t="s">
        <v>57</v>
      </c>
      <c r="F81" s="9">
        <v>0.34499999999999997</v>
      </c>
      <c r="G81" s="10">
        <v>3.38</v>
      </c>
    </row>
    <row r="82" spans="1:8">
      <c r="A82" s="1" t="s">
        <v>46</v>
      </c>
      <c r="B82" s="71" t="s">
        <v>81</v>
      </c>
      <c r="C82" s="82"/>
      <c r="D82" s="25" t="s">
        <v>19</v>
      </c>
      <c r="E82" s="26" t="s">
        <v>57</v>
      </c>
      <c r="F82" s="9">
        <v>1.0740000000000001</v>
      </c>
      <c r="G82" s="10">
        <v>10.52</v>
      </c>
    </row>
    <row r="83" spans="1:8">
      <c r="A83" s="1" t="s">
        <v>46</v>
      </c>
      <c r="B83" s="71" t="s">
        <v>82</v>
      </c>
      <c r="C83" s="82"/>
      <c r="D83" s="25" t="s">
        <v>19</v>
      </c>
      <c r="E83" s="26" t="s">
        <v>57</v>
      </c>
      <c r="F83" s="9">
        <v>1.151</v>
      </c>
      <c r="G83" s="10">
        <v>11.28</v>
      </c>
    </row>
    <row r="84" spans="1:8">
      <c r="A84" s="1" t="s">
        <v>46</v>
      </c>
      <c r="B84" s="71" t="s">
        <v>83</v>
      </c>
      <c r="C84" s="82"/>
      <c r="D84" s="25" t="s">
        <v>19</v>
      </c>
      <c r="E84" s="26" t="s">
        <v>57</v>
      </c>
      <c r="F84" s="9">
        <v>2.3929999999999998</v>
      </c>
      <c r="G84" s="10">
        <v>23.45</v>
      </c>
    </row>
    <row r="85" spans="1:8">
      <c r="A85" s="1" t="s">
        <v>46</v>
      </c>
      <c r="B85" s="71" t="s">
        <v>84</v>
      </c>
      <c r="C85" s="82"/>
      <c r="D85" s="25" t="s">
        <v>19</v>
      </c>
      <c r="E85" s="26" t="s">
        <v>57</v>
      </c>
      <c r="F85" s="9">
        <v>8.9369999999999994</v>
      </c>
      <c r="G85" s="10">
        <v>87.58</v>
      </c>
    </row>
    <row r="86" spans="1:8">
      <c r="A86" s="1" t="s">
        <v>46</v>
      </c>
      <c r="B86" s="71" t="s">
        <v>85</v>
      </c>
      <c r="C86" s="82"/>
      <c r="D86" s="25" t="s">
        <v>19</v>
      </c>
      <c r="E86" s="26" t="s">
        <v>88</v>
      </c>
      <c r="F86" s="9">
        <v>0.81200000000000006</v>
      </c>
      <c r="G86" s="10">
        <v>7.96</v>
      </c>
    </row>
    <row r="87" spans="1:8">
      <c r="A87" s="1" t="s">
        <v>46</v>
      </c>
      <c r="B87" s="71" t="s">
        <v>86</v>
      </c>
      <c r="C87" s="82" t="s">
        <v>748</v>
      </c>
      <c r="D87" s="25" t="s">
        <v>19</v>
      </c>
      <c r="E87" s="26" t="s">
        <v>88</v>
      </c>
      <c r="F87" s="9">
        <v>12.526999999999999</v>
      </c>
      <c r="G87" s="10">
        <v>122.76</v>
      </c>
    </row>
    <row r="88" spans="1:8" ht="15.75" thickBot="1">
      <c r="A88" s="12" t="s">
        <v>46</v>
      </c>
      <c r="B88" s="72" t="s">
        <v>87</v>
      </c>
      <c r="C88" s="12"/>
      <c r="D88" s="25" t="s">
        <v>19</v>
      </c>
      <c r="E88" s="26" t="s">
        <v>57</v>
      </c>
      <c r="F88" s="11">
        <v>112.75</v>
      </c>
      <c r="G88" s="10">
        <v>1104.95</v>
      </c>
    </row>
    <row r="89" spans="1:8" ht="22.5" customHeight="1" thickBot="1">
      <c r="A89" s="188"/>
      <c r="B89" s="185"/>
      <c r="C89" s="185"/>
      <c r="D89" s="185"/>
      <c r="E89" s="186"/>
      <c r="F89" s="45">
        <f>F64+F65+F66+F67+F68+F69+F70+F71+F72+F73+F74+F75+F76+F77+F78+F79+F80+F81+F82+F83+F84+F85+F86+F87+F88</f>
        <v>291.45100000000002</v>
      </c>
      <c r="G89" s="152">
        <f>G64+G65+G66+G67+G68+G69+G70+G71+G72+G73+G74+G75+G76+G77+G78+G79+G80+G81+G82+G83+G84+G85+G86+G87+G88</f>
        <v>2870.82</v>
      </c>
    </row>
    <row r="90" spans="1:8" ht="21" customHeight="1" thickBot="1">
      <c r="A90" s="97" t="s">
        <v>89</v>
      </c>
      <c r="B90" s="98"/>
      <c r="C90" s="98"/>
      <c r="D90" s="98"/>
      <c r="E90" s="98"/>
      <c r="F90" s="98"/>
      <c r="G90" s="99"/>
    </row>
    <row r="91" spans="1:8" ht="34.5" customHeight="1" thickBot="1">
      <c r="A91" s="129" t="s">
        <v>10</v>
      </c>
      <c r="B91" s="131" t="s">
        <v>6</v>
      </c>
      <c r="C91" s="132" t="s">
        <v>5</v>
      </c>
      <c r="D91" s="132" t="s">
        <v>7</v>
      </c>
      <c r="E91" s="132" t="s">
        <v>8</v>
      </c>
      <c r="F91" s="128" t="s">
        <v>9</v>
      </c>
      <c r="G91" s="127" t="s">
        <v>11</v>
      </c>
      <c r="H91" s="41" t="s">
        <v>217</v>
      </c>
    </row>
    <row r="92" spans="1:8" ht="15.75" thickBot="1">
      <c r="A92" s="12" t="s">
        <v>46</v>
      </c>
      <c r="B92" s="72" t="s">
        <v>90</v>
      </c>
      <c r="C92" s="12"/>
      <c r="D92" s="25" t="s">
        <v>19</v>
      </c>
      <c r="E92" s="26" t="s">
        <v>57</v>
      </c>
      <c r="F92" s="11">
        <v>32.472999999999999</v>
      </c>
      <c r="G92" s="26">
        <v>318.24</v>
      </c>
    </row>
    <row r="93" spans="1:8" ht="21" customHeight="1" thickBot="1">
      <c r="A93" s="188"/>
      <c r="B93" s="185"/>
      <c r="C93" s="185"/>
      <c r="D93" s="185"/>
      <c r="E93" s="186"/>
      <c r="F93" s="32">
        <v>32.472999999999999</v>
      </c>
      <c r="G93" s="149">
        <v>318.24</v>
      </c>
    </row>
    <row r="94" spans="1:8" ht="21" customHeight="1" thickBot="1">
      <c r="A94" s="97" t="s">
        <v>91</v>
      </c>
      <c r="B94" s="98"/>
      <c r="C94" s="98"/>
      <c r="D94" s="98"/>
      <c r="E94" s="98"/>
      <c r="F94" s="98"/>
      <c r="G94" s="99"/>
    </row>
    <row r="95" spans="1:8" ht="33.75" customHeight="1" thickBot="1">
      <c r="A95" s="129" t="s">
        <v>10</v>
      </c>
      <c r="B95" s="130" t="s">
        <v>6</v>
      </c>
      <c r="C95" s="132" t="s">
        <v>5</v>
      </c>
      <c r="D95" s="132" t="s">
        <v>7</v>
      </c>
      <c r="E95" s="132" t="s">
        <v>8</v>
      </c>
      <c r="F95" s="128" t="s">
        <v>9</v>
      </c>
      <c r="G95" s="127" t="s">
        <v>11</v>
      </c>
      <c r="H95" s="41" t="s">
        <v>530</v>
      </c>
    </row>
    <row r="96" spans="1:8">
      <c r="A96" s="12" t="s">
        <v>46</v>
      </c>
      <c r="B96" s="71" t="s">
        <v>163</v>
      </c>
      <c r="C96" s="1"/>
      <c r="D96" s="1" t="s">
        <v>164</v>
      </c>
      <c r="E96" s="26" t="s">
        <v>88</v>
      </c>
      <c r="F96" s="9">
        <v>0.91800000000000004</v>
      </c>
      <c r="G96" s="150">
        <v>9</v>
      </c>
    </row>
    <row r="97" spans="1:9">
      <c r="A97" s="12" t="s">
        <v>46</v>
      </c>
      <c r="B97" s="71" t="s">
        <v>165</v>
      </c>
      <c r="C97" s="1"/>
      <c r="D97" s="25" t="s">
        <v>19</v>
      </c>
      <c r="E97" s="26" t="s">
        <v>88</v>
      </c>
      <c r="F97" s="9">
        <v>68.070999999999998</v>
      </c>
      <c r="G97" s="150">
        <v>667.1</v>
      </c>
      <c r="H97" s="31"/>
    </row>
    <row r="98" spans="1:9">
      <c r="A98" s="12" t="s">
        <v>46</v>
      </c>
      <c r="B98" s="71" t="s">
        <v>166</v>
      </c>
      <c r="C98" s="1"/>
      <c r="D98" s="23" t="s">
        <v>22</v>
      </c>
      <c r="E98" s="26" t="s">
        <v>88</v>
      </c>
      <c r="F98" s="9">
        <v>0.41099999999999998</v>
      </c>
      <c r="G98" s="150">
        <v>4.2699999999999996</v>
      </c>
    </row>
    <row r="99" spans="1:9">
      <c r="A99" s="12" t="s">
        <v>46</v>
      </c>
      <c r="B99" s="71" t="s">
        <v>167</v>
      </c>
      <c r="C99" s="1"/>
      <c r="D99" s="25" t="s">
        <v>19</v>
      </c>
      <c r="E99" s="26" t="s">
        <v>88</v>
      </c>
      <c r="F99" s="9">
        <v>2.0739999999999998</v>
      </c>
      <c r="G99" s="150">
        <v>20.32</v>
      </c>
    </row>
    <row r="100" spans="1:9">
      <c r="A100" s="12" t="s">
        <v>46</v>
      </c>
      <c r="B100" s="71" t="s">
        <v>168</v>
      </c>
      <c r="C100" s="1"/>
      <c r="D100" s="25" t="s">
        <v>19</v>
      </c>
      <c r="E100" s="26" t="s">
        <v>88</v>
      </c>
      <c r="F100" s="9">
        <v>0.376</v>
      </c>
      <c r="G100" s="150">
        <v>3.68</v>
      </c>
    </row>
    <row r="101" spans="1:9">
      <c r="A101" s="12" t="s">
        <v>46</v>
      </c>
      <c r="B101" s="71" t="s">
        <v>169</v>
      </c>
      <c r="C101" s="1"/>
      <c r="D101" s="25" t="s">
        <v>19</v>
      </c>
      <c r="E101" s="26" t="s">
        <v>88</v>
      </c>
      <c r="F101" s="9">
        <v>0.44400000000000001</v>
      </c>
      <c r="G101" s="150">
        <v>4.3499999999999996</v>
      </c>
    </row>
    <row r="102" spans="1:9">
      <c r="A102" s="12" t="s">
        <v>46</v>
      </c>
      <c r="B102" s="71" t="s">
        <v>170</v>
      </c>
      <c r="C102" s="1"/>
      <c r="D102" s="25" t="s">
        <v>19</v>
      </c>
      <c r="E102" s="26" t="s">
        <v>88</v>
      </c>
      <c r="F102" s="9">
        <v>0.49099999999999999</v>
      </c>
      <c r="G102" s="150">
        <v>4.8099999999999996</v>
      </c>
      <c r="I102" s="31"/>
    </row>
    <row r="103" spans="1:9">
      <c r="A103" s="12" t="s">
        <v>46</v>
      </c>
      <c r="B103" s="71" t="s">
        <v>171</v>
      </c>
      <c r="C103" s="1"/>
      <c r="D103" s="25" t="s">
        <v>19</v>
      </c>
      <c r="E103" s="26" t="s">
        <v>88</v>
      </c>
      <c r="F103" s="9">
        <v>3.4129999999999998</v>
      </c>
      <c r="G103" s="150">
        <v>33.450000000000003</v>
      </c>
    </row>
    <row r="104" spans="1:9">
      <c r="A104" s="12" t="s">
        <v>46</v>
      </c>
      <c r="B104" s="71" t="s">
        <v>172</v>
      </c>
      <c r="C104" s="1"/>
      <c r="D104" s="25" t="s">
        <v>19</v>
      </c>
      <c r="E104" s="26" t="s">
        <v>88</v>
      </c>
      <c r="F104" s="9">
        <v>0.313</v>
      </c>
      <c r="G104" s="150">
        <v>3.07</v>
      </c>
    </row>
    <row r="105" spans="1:9">
      <c r="A105" s="12" t="s">
        <v>46</v>
      </c>
      <c r="B105" s="71" t="s">
        <v>173</v>
      </c>
      <c r="C105" s="1"/>
      <c r="D105" s="25" t="s">
        <v>19</v>
      </c>
      <c r="E105" s="26" t="s">
        <v>88</v>
      </c>
      <c r="F105" s="9">
        <v>0.81399999999999995</v>
      </c>
      <c r="G105" s="150">
        <v>7.98</v>
      </c>
    </row>
    <row r="106" spans="1:9">
      <c r="A106" s="12" t="s">
        <v>46</v>
      </c>
      <c r="B106" s="71" t="s">
        <v>174</v>
      </c>
      <c r="C106" s="1"/>
      <c r="D106" s="25" t="s">
        <v>19</v>
      </c>
      <c r="E106" s="26" t="s">
        <v>88</v>
      </c>
      <c r="F106" s="9">
        <v>0.79100000000000004</v>
      </c>
      <c r="G106" s="150">
        <v>7.75</v>
      </c>
    </row>
    <row r="107" spans="1:9">
      <c r="A107" s="12" t="s">
        <v>46</v>
      </c>
      <c r="B107" s="71" t="s">
        <v>175</v>
      </c>
      <c r="C107" s="1"/>
      <c r="D107" s="25" t="s">
        <v>19</v>
      </c>
      <c r="E107" s="26" t="s">
        <v>88</v>
      </c>
      <c r="F107" s="9">
        <v>0.42</v>
      </c>
      <c r="G107" s="150">
        <v>4.12</v>
      </c>
    </row>
    <row r="108" spans="1:9">
      <c r="A108" s="12" t="s">
        <v>46</v>
      </c>
      <c r="B108" s="71" t="s">
        <v>176</v>
      </c>
      <c r="C108" s="1"/>
      <c r="D108" s="25" t="s">
        <v>19</v>
      </c>
      <c r="E108" s="26" t="s">
        <v>88</v>
      </c>
      <c r="F108" s="9">
        <v>3.9369999999999998</v>
      </c>
      <c r="G108" s="150">
        <v>38.58</v>
      </c>
    </row>
    <row r="109" spans="1:9">
      <c r="A109" s="12" t="s">
        <v>46</v>
      </c>
      <c r="B109" s="71" t="s">
        <v>177</v>
      </c>
      <c r="C109" s="1"/>
      <c r="D109" s="25" t="s">
        <v>19</v>
      </c>
      <c r="E109" s="26" t="s">
        <v>88</v>
      </c>
      <c r="F109" s="9">
        <v>0.76100000000000001</v>
      </c>
      <c r="G109" s="150">
        <v>7.46</v>
      </c>
    </row>
    <row r="110" spans="1:9">
      <c r="A110" s="12" t="s">
        <v>46</v>
      </c>
      <c r="B110" s="71" t="s">
        <v>178</v>
      </c>
      <c r="C110" s="1"/>
      <c r="D110" s="23" t="s">
        <v>21</v>
      </c>
      <c r="E110" s="26" t="s">
        <v>57</v>
      </c>
      <c r="F110" s="9">
        <v>4.9429999999999996</v>
      </c>
      <c r="G110" s="150">
        <v>54.37</v>
      </c>
    </row>
    <row r="111" spans="1:9">
      <c r="A111" s="12" t="s">
        <v>46</v>
      </c>
      <c r="B111" s="71" t="s">
        <v>179</v>
      </c>
      <c r="C111" s="1"/>
      <c r="D111" s="23" t="s">
        <v>22</v>
      </c>
      <c r="E111" s="26" t="s">
        <v>57</v>
      </c>
      <c r="F111" s="9">
        <v>5.1050000000000004</v>
      </c>
      <c r="G111" s="150">
        <v>53.09</v>
      </c>
    </row>
    <row r="112" spans="1:9" ht="15.75" thickBot="1">
      <c r="A112" s="12" t="s">
        <v>46</v>
      </c>
      <c r="B112" s="71" t="s">
        <v>180</v>
      </c>
      <c r="C112" s="1"/>
      <c r="D112" s="23" t="s">
        <v>21</v>
      </c>
      <c r="E112" s="26" t="s">
        <v>57</v>
      </c>
      <c r="F112" s="9">
        <v>89.22</v>
      </c>
      <c r="G112" s="150">
        <v>981.42</v>
      </c>
    </row>
    <row r="113" spans="1:9" ht="21.75" customHeight="1" thickBot="1">
      <c r="A113" s="188"/>
      <c r="B113" s="185"/>
      <c r="C113" s="185"/>
      <c r="D113" s="185"/>
      <c r="E113" s="186"/>
      <c r="F113" s="32">
        <f>F96+F97+F98+F99+F100+F101+F102+F103+F104+F105+F106+F107+F108+F109+F110+F111+F112</f>
        <v>182.50200000000001</v>
      </c>
      <c r="G113" s="151">
        <f>G96+G97+G98+G99+G100+G101+G102+G103+G104+G105+G106+G107+G108+G109+G110+G111+G112</f>
        <v>1904.8200000000002</v>
      </c>
    </row>
    <row r="114" spans="1:9">
      <c r="A114" s="29"/>
      <c r="B114" s="73"/>
      <c r="C114" s="34"/>
      <c r="D114" s="29"/>
      <c r="E114" s="29"/>
      <c r="F114" s="29"/>
      <c r="G114" s="35"/>
    </row>
    <row r="115" spans="1:9">
      <c r="A115" s="29"/>
      <c r="B115" s="73"/>
      <c r="C115" s="34"/>
      <c r="D115" s="29"/>
      <c r="E115" s="29"/>
      <c r="F115" s="29"/>
      <c r="G115" s="35"/>
    </row>
    <row r="116" spans="1:9" ht="15.75" thickBot="1">
      <c r="A116" s="29"/>
      <c r="B116" s="73"/>
      <c r="C116" s="29"/>
      <c r="D116" s="34"/>
      <c r="E116" s="29"/>
      <c r="F116" s="29"/>
      <c r="G116" s="35"/>
    </row>
    <row r="117" spans="1:9" ht="30.75" customHeight="1" thickBot="1">
      <c r="A117" s="103" t="s">
        <v>92</v>
      </c>
      <c r="B117" s="104"/>
      <c r="C117" s="104"/>
      <c r="D117" s="104"/>
      <c r="E117" s="104"/>
      <c r="F117" s="104"/>
      <c r="G117" s="105"/>
    </row>
    <row r="118" spans="1:9" ht="21.75" customHeight="1" thickBot="1">
      <c r="A118" s="97" t="s">
        <v>93</v>
      </c>
      <c r="B118" s="98"/>
      <c r="C118" s="98"/>
      <c r="D118" s="98"/>
      <c r="E118" s="98"/>
      <c r="F118" s="98"/>
      <c r="G118" s="99"/>
    </row>
    <row r="119" spans="1:9" ht="31.5" customHeight="1" thickBot="1">
      <c r="A119" s="129" t="s">
        <v>10</v>
      </c>
      <c r="B119" s="131" t="s">
        <v>6</v>
      </c>
      <c r="C119" s="132" t="s">
        <v>5</v>
      </c>
      <c r="D119" s="132" t="s">
        <v>7</v>
      </c>
      <c r="E119" s="132" t="s">
        <v>8</v>
      </c>
      <c r="F119" s="128" t="s">
        <v>9</v>
      </c>
      <c r="G119" s="127" t="s">
        <v>11</v>
      </c>
      <c r="H119" s="41" t="s">
        <v>218</v>
      </c>
    </row>
    <row r="120" spans="1:9">
      <c r="A120" s="1" t="s">
        <v>219</v>
      </c>
      <c r="B120" s="71" t="s">
        <v>220</v>
      </c>
      <c r="C120" s="82" t="s">
        <v>792</v>
      </c>
      <c r="D120" s="23" t="s">
        <v>21</v>
      </c>
      <c r="E120" s="10" t="s">
        <v>117</v>
      </c>
      <c r="F120" s="9">
        <v>12.907999999999999</v>
      </c>
      <c r="G120" s="150">
        <v>131.66</v>
      </c>
    </row>
    <row r="121" spans="1:9">
      <c r="A121" s="1" t="s">
        <v>219</v>
      </c>
      <c r="B121" s="71" t="s">
        <v>221</v>
      </c>
      <c r="C121" s="82" t="s">
        <v>792</v>
      </c>
      <c r="D121" s="23" t="s">
        <v>21</v>
      </c>
      <c r="E121" s="10" t="s">
        <v>117</v>
      </c>
      <c r="F121" s="9">
        <v>5.82</v>
      </c>
      <c r="G121" s="150">
        <v>59.36</v>
      </c>
    </row>
    <row r="122" spans="1:9">
      <c r="A122" s="1" t="s">
        <v>219</v>
      </c>
      <c r="B122" s="71" t="s">
        <v>222</v>
      </c>
      <c r="C122" s="82" t="s">
        <v>793</v>
      </c>
      <c r="D122" s="1" t="s">
        <v>224</v>
      </c>
      <c r="E122" s="10" t="s">
        <v>117</v>
      </c>
      <c r="F122" s="9">
        <v>4.423</v>
      </c>
      <c r="G122" s="150">
        <v>39.81</v>
      </c>
    </row>
    <row r="123" spans="1:9" ht="15.75" thickBot="1">
      <c r="A123" s="1" t="s">
        <v>219</v>
      </c>
      <c r="B123" s="71" t="s">
        <v>223</v>
      </c>
      <c r="C123" s="82" t="s">
        <v>794</v>
      </c>
      <c r="D123" s="1" t="s">
        <v>224</v>
      </c>
      <c r="E123" s="10" t="s">
        <v>117</v>
      </c>
      <c r="F123" s="9">
        <v>10.079000000000001</v>
      </c>
      <c r="G123" s="150">
        <v>90.71</v>
      </c>
      <c r="I123" s="31"/>
    </row>
    <row r="124" spans="1:9" ht="19.5" customHeight="1" thickBot="1">
      <c r="A124" s="106"/>
      <c r="B124" s="107"/>
      <c r="C124" s="107"/>
      <c r="D124" s="107"/>
      <c r="E124" s="108"/>
      <c r="F124" s="45">
        <f>F120+F121+F122+F123</f>
        <v>33.230000000000004</v>
      </c>
      <c r="G124" s="151">
        <f>G120+G121+G122+G123</f>
        <v>321.53999999999996</v>
      </c>
    </row>
    <row r="125" spans="1:9">
      <c r="A125" s="29"/>
      <c r="B125" s="74"/>
      <c r="C125" s="29"/>
      <c r="D125" s="29"/>
      <c r="E125" s="29"/>
      <c r="F125" s="35"/>
      <c r="G125" s="29"/>
    </row>
    <row r="126" spans="1:9">
      <c r="A126" s="29"/>
      <c r="B126" s="74"/>
      <c r="C126" s="29"/>
      <c r="D126" s="29"/>
      <c r="E126" s="29"/>
      <c r="F126" s="35"/>
      <c r="G126" s="29"/>
    </row>
    <row r="127" spans="1:9" ht="15.75" thickBot="1">
      <c r="A127" s="29"/>
      <c r="B127" s="74"/>
      <c r="C127" s="29"/>
      <c r="D127" s="29"/>
      <c r="E127" s="29"/>
      <c r="F127" s="35"/>
      <c r="G127" s="29"/>
    </row>
    <row r="128" spans="1:9" ht="28.5" customHeight="1" thickBot="1">
      <c r="A128" s="103" t="s">
        <v>94</v>
      </c>
      <c r="B128" s="104"/>
      <c r="C128" s="104"/>
      <c r="D128" s="104"/>
      <c r="E128" s="104"/>
      <c r="F128" s="104"/>
      <c r="G128" s="105"/>
    </row>
    <row r="129" spans="1:9" ht="21" customHeight="1" thickBot="1">
      <c r="A129" s="97" t="s">
        <v>95</v>
      </c>
      <c r="B129" s="98"/>
      <c r="C129" s="98"/>
      <c r="D129" s="98"/>
      <c r="E129" s="98"/>
      <c r="F129" s="98"/>
      <c r="G129" s="99"/>
      <c r="H129" s="41"/>
    </row>
    <row r="130" spans="1:9" ht="33" customHeight="1" thickBot="1">
      <c r="A130" s="129" t="s">
        <v>10</v>
      </c>
      <c r="B130" s="131" t="s">
        <v>6</v>
      </c>
      <c r="C130" s="132" t="s">
        <v>5</v>
      </c>
      <c r="D130" s="132" t="s">
        <v>7</v>
      </c>
      <c r="E130" s="132" t="s">
        <v>8</v>
      </c>
      <c r="F130" s="128" t="s">
        <v>9</v>
      </c>
      <c r="G130" s="127" t="s">
        <v>11</v>
      </c>
      <c r="H130" s="41" t="s">
        <v>412</v>
      </c>
    </row>
    <row r="131" spans="1:9">
      <c r="A131" s="1" t="s">
        <v>96</v>
      </c>
      <c r="B131" s="71" t="s">
        <v>273</v>
      </c>
      <c r="C131" s="82" t="s">
        <v>720</v>
      </c>
      <c r="D131" s="23" t="s">
        <v>22</v>
      </c>
      <c r="E131" s="10" t="s">
        <v>117</v>
      </c>
      <c r="F131" s="9">
        <v>2.625</v>
      </c>
      <c r="G131" s="153">
        <v>25.2</v>
      </c>
    </row>
    <row r="132" spans="1:9">
      <c r="A132" s="1" t="s">
        <v>96</v>
      </c>
      <c r="B132" s="71" t="s">
        <v>274</v>
      </c>
      <c r="C132" s="82" t="s">
        <v>721</v>
      </c>
      <c r="D132" s="23" t="s">
        <v>22</v>
      </c>
      <c r="E132" s="10" t="s">
        <v>117</v>
      </c>
      <c r="F132" s="9">
        <v>1.4690000000000001</v>
      </c>
      <c r="G132" s="153">
        <v>14.1</v>
      </c>
    </row>
    <row r="133" spans="1:9">
      <c r="A133" s="1" t="s">
        <v>96</v>
      </c>
      <c r="B133" s="71" t="s">
        <v>275</v>
      </c>
      <c r="C133" s="86" t="s">
        <v>719</v>
      </c>
      <c r="D133" s="25" t="s">
        <v>19</v>
      </c>
      <c r="E133" s="10" t="s">
        <v>117</v>
      </c>
      <c r="F133" s="9">
        <v>7.9249999999999998</v>
      </c>
      <c r="G133" s="153">
        <v>71.319999999999993</v>
      </c>
    </row>
    <row r="134" spans="1:9">
      <c r="A134" s="1" t="s">
        <v>96</v>
      </c>
      <c r="B134" s="71" t="s">
        <v>276</v>
      </c>
      <c r="C134" s="82" t="s">
        <v>721</v>
      </c>
      <c r="D134" s="23" t="s">
        <v>22</v>
      </c>
      <c r="E134" s="10" t="s">
        <v>117</v>
      </c>
      <c r="F134" s="9">
        <v>1.085</v>
      </c>
      <c r="G134" s="153">
        <v>10.42</v>
      </c>
      <c r="H134" s="31"/>
    </row>
    <row r="135" spans="1:9">
      <c r="A135" s="1" t="s">
        <v>96</v>
      </c>
      <c r="B135" s="71" t="s">
        <v>277</v>
      </c>
      <c r="C135" s="86" t="s">
        <v>719</v>
      </c>
      <c r="D135" s="25" t="s">
        <v>19</v>
      </c>
      <c r="E135" s="10" t="s">
        <v>117</v>
      </c>
      <c r="F135" s="9">
        <v>1.6719999999999999</v>
      </c>
      <c r="G135" s="153">
        <v>15.05</v>
      </c>
    </row>
    <row r="136" spans="1:9">
      <c r="A136" s="1" t="s">
        <v>96</v>
      </c>
      <c r="B136" s="71" t="s">
        <v>278</v>
      </c>
      <c r="C136" s="86" t="s">
        <v>719</v>
      </c>
      <c r="D136" s="25" t="s">
        <v>19</v>
      </c>
      <c r="E136" s="10" t="s">
        <v>117</v>
      </c>
      <c r="F136" s="9">
        <v>0.63700000000000001</v>
      </c>
      <c r="G136" s="153">
        <v>5.73</v>
      </c>
      <c r="H136" s="31"/>
    </row>
    <row r="137" spans="1:9">
      <c r="A137" s="1" t="s">
        <v>96</v>
      </c>
      <c r="B137" s="71" t="s">
        <v>279</v>
      </c>
      <c r="C137" s="82" t="s">
        <v>722</v>
      </c>
      <c r="D137" s="25" t="s">
        <v>19</v>
      </c>
      <c r="E137" s="10" t="s">
        <v>117</v>
      </c>
      <c r="F137" s="9">
        <v>4.3769999999999998</v>
      </c>
      <c r="G137" s="153">
        <v>39.39</v>
      </c>
    </row>
    <row r="138" spans="1:9">
      <c r="A138" s="48" t="s">
        <v>96</v>
      </c>
      <c r="B138" s="75" t="s">
        <v>300</v>
      </c>
      <c r="C138" s="82" t="s">
        <v>722</v>
      </c>
      <c r="D138" s="53" t="s">
        <v>19</v>
      </c>
      <c r="E138" s="50" t="s">
        <v>117</v>
      </c>
      <c r="F138" s="51">
        <v>2.4980000000000002</v>
      </c>
      <c r="G138" s="155">
        <v>22.48</v>
      </c>
    </row>
    <row r="139" spans="1:9">
      <c r="A139" s="48" t="s">
        <v>96</v>
      </c>
      <c r="B139" s="75" t="s">
        <v>301</v>
      </c>
      <c r="C139" s="85" t="s">
        <v>696</v>
      </c>
      <c r="D139" s="53" t="s">
        <v>19</v>
      </c>
      <c r="E139" s="50" t="s">
        <v>117</v>
      </c>
      <c r="F139" s="51">
        <v>1.59</v>
      </c>
      <c r="G139" s="155">
        <v>14.31</v>
      </c>
    </row>
    <row r="140" spans="1:9">
      <c r="A140" s="48" t="s">
        <v>96</v>
      </c>
      <c r="B140" s="75" t="s">
        <v>302</v>
      </c>
      <c r="C140" s="86" t="s">
        <v>719</v>
      </c>
      <c r="D140" s="53" t="s">
        <v>19</v>
      </c>
      <c r="E140" s="50" t="s">
        <v>117</v>
      </c>
      <c r="F140" s="51">
        <v>2.1680000000000001</v>
      </c>
      <c r="G140" s="155">
        <v>19.510000000000002</v>
      </c>
    </row>
    <row r="141" spans="1:9">
      <c r="A141" s="48" t="s">
        <v>96</v>
      </c>
      <c r="B141" s="75" t="s">
        <v>706</v>
      </c>
      <c r="C141" s="86" t="s">
        <v>723</v>
      </c>
      <c r="D141" s="23" t="s">
        <v>22</v>
      </c>
      <c r="E141" s="50" t="s">
        <v>117</v>
      </c>
      <c r="F141" s="51">
        <v>0.76100000000000001</v>
      </c>
      <c r="G141" s="155">
        <v>7.31</v>
      </c>
      <c r="I141" s="31"/>
    </row>
    <row r="142" spans="1:9">
      <c r="A142" s="48" t="s">
        <v>96</v>
      </c>
      <c r="B142" s="75" t="s">
        <v>707</v>
      </c>
      <c r="C142" s="86" t="s">
        <v>723</v>
      </c>
      <c r="D142" s="53" t="s">
        <v>19</v>
      </c>
      <c r="E142" s="50" t="s">
        <v>117</v>
      </c>
      <c r="F142" s="51">
        <v>3.4079999999999999</v>
      </c>
      <c r="G142" s="155">
        <v>30.67</v>
      </c>
    </row>
    <row r="143" spans="1:9">
      <c r="A143" s="48" t="s">
        <v>96</v>
      </c>
      <c r="B143" s="75" t="s">
        <v>708</v>
      </c>
      <c r="C143" s="86" t="s">
        <v>723</v>
      </c>
      <c r="D143" s="23" t="s">
        <v>22</v>
      </c>
      <c r="E143" s="50" t="s">
        <v>117</v>
      </c>
      <c r="F143" s="51">
        <v>2.8519999999999999</v>
      </c>
      <c r="G143" s="155">
        <v>27.38</v>
      </c>
    </row>
    <row r="144" spans="1:9">
      <c r="A144" s="48" t="s">
        <v>96</v>
      </c>
      <c r="B144" s="75" t="s">
        <v>709</v>
      </c>
      <c r="C144" s="82" t="s">
        <v>722</v>
      </c>
      <c r="D144" s="25" t="s">
        <v>19</v>
      </c>
      <c r="E144" s="10" t="s">
        <v>117</v>
      </c>
      <c r="F144" s="51">
        <v>1.855</v>
      </c>
      <c r="G144" s="155">
        <v>16.7</v>
      </c>
    </row>
    <row r="145" spans="1:8">
      <c r="A145" s="48" t="s">
        <v>96</v>
      </c>
      <c r="B145" s="75" t="s">
        <v>710</v>
      </c>
      <c r="C145" s="82" t="s">
        <v>722</v>
      </c>
      <c r="D145" s="23" t="s">
        <v>22</v>
      </c>
      <c r="E145" s="50" t="s">
        <v>117</v>
      </c>
      <c r="F145" s="51">
        <v>2.9260000000000002</v>
      </c>
      <c r="G145" s="155">
        <v>28.09</v>
      </c>
    </row>
    <row r="146" spans="1:8">
      <c r="A146" s="48" t="s">
        <v>96</v>
      </c>
      <c r="B146" s="75" t="s">
        <v>711</v>
      </c>
      <c r="C146" s="82" t="s">
        <v>722</v>
      </c>
      <c r="D146" s="23" t="s">
        <v>22</v>
      </c>
      <c r="E146" s="50" t="s">
        <v>117</v>
      </c>
      <c r="F146" s="51">
        <v>0.47799999999999998</v>
      </c>
      <c r="G146" s="155">
        <v>4.59</v>
      </c>
    </row>
    <row r="147" spans="1:8">
      <c r="A147" s="48" t="s">
        <v>96</v>
      </c>
      <c r="B147" s="75" t="s">
        <v>712</v>
      </c>
      <c r="C147" s="82" t="s">
        <v>722</v>
      </c>
      <c r="D147" s="23" t="s">
        <v>22</v>
      </c>
      <c r="E147" s="50" t="s">
        <v>117</v>
      </c>
      <c r="F147" s="51">
        <v>17.672999999999998</v>
      </c>
      <c r="G147" s="155">
        <v>169.66</v>
      </c>
    </row>
    <row r="148" spans="1:8">
      <c r="A148" s="48" t="s">
        <v>96</v>
      </c>
      <c r="B148" s="75" t="s">
        <v>713</v>
      </c>
      <c r="C148" s="82" t="s">
        <v>722</v>
      </c>
      <c r="D148" s="23" t="s">
        <v>22</v>
      </c>
      <c r="E148" s="50" t="s">
        <v>117</v>
      </c>
      <c r="F148" s="51">
        <v>1.1160000000000001</v>
      </c>
      <c r="G148" s="155">
        <v>10.71</v>
      </c>
    </row>
    <row r="149" spans="1:8">
      <c r="A149" s="48" t="s">
        <v>96</v>
      </c>
      <c r="B149" s="75" t="s">
        <v>196</v>
      </c>
      <c r="C149" s="86" t="s">
        <v>719</v>
      </c>
      <c r="D149" s="23" t="s">
        <v>22</v>
      </c>
      <c r="E149" s="50" t="s">
        <v>117</v>
      </c>
      <c r="F149" s="51">
        <v>3.27</v>
      </c>
      <c r="G149" s="155">
        <v>31.39</v>
      </c>
    </row>
    <row r="150" spans="1:8">
      <c r="A150" s="48" t="s">
        <v>96</v>
      </c>
      <c r="B150" s="75" t="s">
        <v>714</v>
      </c>
      <c r="C150" s="82" t="s">
        <v>718</v>
      </c>
      <c r="D150" s="25" t="s">
        <v>19</v>
      </c>
      <c r="E150" s="10" t="s">
        <v>117</v>
      </c>
      <c r="F150" s="51">
        <v>2.1320000000000001</v>
      </c>
      <c r="G150" s="155">
        <v>19.190000000000001</v>
      </c>
    </row>
    <row r="151" spans="1:8">
      <c r="A151" s="48" t="s">
        <v>96</v>
      </c>
      <c r="B151" s="75" t="s">
        <v>204</v>
      </c>
      <c r="C151" s="86" t="s">
        <v>719</v>
      </c>
      <c r="D151" s="25" t="s">
        <v>19</v>
      </c>
      <c r="E151" s="10" t="s">
        <v>117</v>
      </c>
      <c r="F151" s="51">
        <v>0.35699999999999998</v>
      </c>
      <c r="G151" s="155">
        <v>3.21</v>
      </c>
    </row>
    <row r="152" spans="1:8">
      <c r="A152" s="48" t="s">
        <v>96</v>
      </c>
      <c r="B152" s="75" t="s">
        <v>715</v>
      </c>
      <c r="C152" s="86" t="s">
        <v>719</v>
      </c>
      <c r="D152" s="25" t="s">
        <v>19</v>
      </c>
      <c r="E152" s="10" t="s">
        <v>117</v>
      </c>
      <c r="F152" s="51">
        <v>0.58199999999999996</v>
      </c>
      <c r="G152" s="155">
        <v>5.24</v>
      </c>
    </row>
    <row r="153" spans="1:8" ht="15.75" thickBot="1">
      <c r="A153" s="48" t="s">
        <v>96</v>
      </c>
      <c r="B153" s="75" t="s">
        <v>716</v>
      </c>
      <c r="C153" s="85" t="s">
        <v>653</v>
      </c>
      <c r="D153" s="25" t="s">
        <v>19</v>
      </c>
      <c r="E153" s="10" t="s">
        <v>117</v>
      </c>
      <c r="F153" s="51">
        <v>0.78900000000000003</v>
      </c>
      <c r="G153" s="155">
        <v>7.1</v>
      </c>
    </row>
    <row r="154" spans="1:8" ht="21.75" customHeight="1" thickBot="1">
      <c r="A154" s="188"/>
      <c r="B154" s="185"/>
      <c r="C154" s="185"/>
      <c r="D154" s="185"/>
      <c r="E154" s="186"/>
      <c r="F154" s="45">
        <f>F131+F132+F133+F134+F135+F136+F137+F138+F139+F140+F141+F142+F143+F144+F145+F146+F147+F148+F149+F150+F151+F152+F153</f>
        <v>64.24499999999999</v>
      </c>
      <c r="G154" s="179">
        <f>G131+G132+G133+G134+G135+G136+G137+G138+G139+G140+G141+G142+G143+G144+G145+G146+G147+G148+G149+G150+G151+G152+G153</f>
        <v>598.75</v>
      </c>
    </row>
    <row r="155" spans="1:8" ht="24.75" customHeight="1" thickBot="1">
      <c r="A155" s="97" t="s">
        <v>97</v>
      </c>
      <c r="B155" s="98"/>
      <c r="C155" s="98"/>
      <c r="D155" s="98"/>
      <c r="E155" s="98"/>
      <c r="F155" s="98"/>
      <c r="G155" s="99"/>
    </row>
    <row r="156" spans="1:8" ht="33.75" customHeight="1" thickBot="1">
      <c r="A156" s="129" t="s">
        <v>10</v>
      </c>
      <c r="B156" s="131" t="s">
        <v>6</v>
      </c>
      <c r="C156" s="132" t="s">
        <v>5</v>
      </c>
      <c r="D156" s="132" t="s">
        <v>7</v>
      </c>
      <c r="E156" s="132" t="s">
        <v>8</v>
      </c>
      <c r="F156" s="128" t="s">
        <v>9</v>
      </c>
      <c r="G156" s="127" t="s">
        <v>11</v>
      </c>
      <c r="H156" s="41" t="s">
        <v>225</v>
      </c>
    </row>
    <row r="157" spans="1:8">
      <c r="A157" s="1" t="s">
        <v>96</v>
      </c>
      <c r="B157" s="71" t="s">
        <v>967</v>
      </c>
      <c r="C157" s="82" t="s">
        <v>968</v>
      </c>
      <c r="D157" s="1" t="s">
        <v>164</v>
      </c>
      <c r="E157" s="10" t="s">
        <v>57</v>
      </c>
      <c r="F157" s="9">
        <v>3.0659999999999998</v>
      </c>
      <c r="G157" s="178">
        <v>30.05</v>
      </c>
      <c r="H157" s="4" t="s">
        <v>226</v>
      </c>
    </row>
    <row r="158" spans="1:8">
      <c r="A158" s="1" t="s">
        <v>96</v>
      </c>
      <c r="B158" s="71" t="s">
        <v>969</v>
      </c>
      <c r="C158" s="82" t="s">
        <v>968</v>
      </c>
      <c r="D158" s="1" t="s">
        <v>164</v>
      </c>
      <c r="E158" s="10" t="s">
        <v>57</v>
      </c>
      <c r="F158" s="11">
        <v>0.98399999999999999</v>
      </c>
      <c r="G158" s="178">
        <v>9.64</v>
      </c>
      <c r="H158" s="4"/>
    </row>
    <row r="159" spans="1:8">
      <c r="A159" s="1" t="s">
        <v>96</v>
      </c>
      <c r="B159" s="71" t="s">
        <v>807</v>
      </c>
      <c r="C159" s="82" t="s">
        <v>809</v>
      </c>
      <c r="D159" s="1" t="s">
        <v>164</v>
      </c>
      <c r="E159" s="10" t="s">
        <v>57</v>
      </c>
      <c r="F159" s="11">
        <v>10.866</v>
      </c>
      <c r="G159" s="178">
        <v>106.49</v>
      </c>
      <c r="H159" s="4"/>
    </row>
    <row r="160" spans="1:8">
      <c r="A160" s="1" t="s">
        <v>96</v>
      </c>
      <c r="B160" s="71" t="s">
        <v>808</v>
      </c>
      <c r="C160" s="82" t="s">
        <v>809</v>
      </c>
      <c r="D160" s="23" t="s">
        <v>21</v>
      </c>
      <c r="E160" s="10" t="s">
        <v>57</v>
      </c>
      <c r="F160" s="11">
        <v>3.2509999999999999</v>
      </c>
      <c r="G160" s="178">
        <v>35.76</v>
      </c>
      <c r="H160" s="4"/>
    </row>
    <row r="161" spans="1:8">
      <c r="A161" s="1" t="s">
        <v>96</v>
      </c>
      <c r="B161" s="71" t="s">
        <v>280</v>
      </c>
      <c r="C161" s="82" t="s">
        <v>970</v>
      </c>
      <c r="D161" s="1" t="s">
        <v>164</v>
      </c>
      <c r="E161" s="10" t="s">
        <v>117</v>
      </c>
      <c r="F161" s="11">
        <v>3.746</v>
      </c>
      <c r="G161" s="178">
        <v>33.71</v>
      </c>
      <c r="H161" s="4"/>
    </row>
    <row r="162" spans="1:8">
      <c r="A162" s="1" t="s">
        <v>96</v>
      </c>
      <c r="B162" s="71" t="s">
        <v>971</v>
      </c>
      <c r="C162" s="82" t="s">
        <v>972</v>
      </c>
      <c r="D162" s="23" t="s">
        <v>22</v>
      </c>
      <c r="E162" s="50" t="s">
        <v>117</v>
      </c>
      <c r="F162" s="11">
        <v>5.3319999999999999</v>
      </c>
      <c r="G162" s="178">
        <v>51.19</v>
      </c>
      <c r="H162" s="4"/>
    </row>
    <row r="163" spans="1:8" ht="15.75" thickBot="1">
      <c r="A163" s="1" t="s">
        <v>96</v>
      </c>
      <c r="B163" s="71" t="s">
        <v>973</v>
      </c>
      <c r="C163" s="82" t="s">
        <v>968</v>
      </c>
      <c r="D163" s="25" t="s">
        <v>19</v>
      </c>
      <c r="E163" s="10" t="s">
        <v>57</v>
      </c>
      <c r="F163" s="11">
        <v>12.474</v>
      </c>
      <c r="G163" s="178">
        <v>122.25</v>
      </c>
      <c r="H163" s="4" t="s">
        <v>227</v>
      </c>
    </row>
    <row r="164" spans="1:8" ht="21.75" customHeight="1" thickBot="1">
      <c r="A164" s="188"/>
      <c r="B164" s="185"/>
      <c r="C164" s="185"/>
      <c r="D164" s="185"/>
      <c r="E164" s="186"/>
      <c r="F164" s="45">
        <f>F157+F158+F159+F160+F161+F162+F163</f>
        <v>39.719000000000001</v>
      </c>
      <c r="G164" s="156">
        <f>G157+G158+G159+G160+G161+G162+G163</f>
        <v>389.09000000000003</v>
      </c>
      <c r="H164" s="4" t="s">
        <v>228</v>
      </c>
    </row>
    <row r="165" spans="1:8" ht="25.5" customHeight="1" thickBot="1">
      <c r="A165" s="97" t="s">
        <v>98</v>
      </c>
      <c r="B165" s="98"/>
      <c r="C165" s="98"/>
      <c r="D165" s="98"/>
      <c r="E165" s="98"/>
      <c r="F165" s="98"/>
      <c r="G165" s="99"/>
    </row>
    <row r="166" spans="1:8" ht="33.75" customHeight="1" thickBot="1">
      <c r="A166" s="129" t="s">
        <v>10</v>
      </c>
      <c r="B166" s="131" t="s">
        <v>6</v>
      </c>
      <c r="C166" s="132" t="s">
        <v>5</v>
      </c>
      <c r="D166" s="132" t="s">
        <v>7</v>
      </c>
      <c r="E166" s="132" t="s">
        <v>8</v>
      </c>
      <c r="F166" s="128" t="s">
        <v>9</v>
      </c>
      <c r="G166" s="127" t="s">
        <v>11</v>
      </c>
      <c r="H166" s="46" t="s">
        <v>188</v>
      </c>
    </row>
    <row r="167" spans="1:8">
      <c r="A167" s="1" t="s">
        <v>96</v>
      </c>
      <c r="B167" s="71" t="s">
        <v>281</v>
      </c>
      <c r="C167" s="82" t="s">
        <v>718</v>
      </c>
      <c r="D167" s="1" t="s">
        <v>164</v>
      </c>
      <c r="E167" s="10" t="s">
        <v>117</v>
      </c>
      <c r="F167" s="9">
        <v>1.1870000000000001</v>
      </c>
      <c r="G167" s="1">
        <v>10.68</v>
      </c>
      <c r="H167" s="31"/>
    </row>
    <row r="168" spans="1:8" ht="15.75" thickBot="1">
      <c r="A168" s="1" t="s">
        <v>96</v>
      </c>
      <c r="B168" s="71" t="s">
        <v>299</v>
      </c>
      <c r="C168" s="82" t="s">
        <v>721</v>
      </c>
      <c r="D168" s="23" t="s">
        <v>21</v>
      </c>
      <c r="E168" s="10" t="s">
        <v>117</v>
      </c>
      <c r="F168" s="9">
        <v>29.417000000000002</v>
      </c>
      <c r="G168" s="1">
        <v>300.05</v>
      </c>
    </row>
    <row r="169" spans="1:8" ht="24.75" customHeight="1" thickBot="1">
      <c r="A169" s="187"/>
      <c r="B169" s="185"/>
      <c r="C169" s="185"/>
      <c r="D169" s="185"/>
      <c r="E169" s="186"/>
      <c r="F169" s="45">
        <f>F167+F168</f>
        <v>30.604000000000003</v>
      </c>
      <c r="G169" s="157">
        <f>G167+G168</f>
        <v>310.73</v>
      </c>
    </row>
    <row r="170" spans="1:8">
      <c r="A170" s="29"/>
      <c r="B170" s="74"/>
      <c r="C170" s="29"/>
      <c r="D170" s="29"/>
      <c r="E170" s="29"/>
      <c r="F170" s="35"/>
      <c r="G170" s="29"/>
    </row>
    <row r="171" spans="1:8">
      <c r="A171" s="29"/>
      <c r="B171" s="74"/>
      <c r="C171" s="29"/>
      <c r="D171" s="29"/>
      <c r="E171" s="29"/>
      <c r="F171" s="35"/>
      <c r="G171" s="29"/>
    </row>
    <row r="172" spans="1:8" ht="15.75" thickBot="1">
      <c r="A172" s="29"/>
      <c r="B172" s="74"/>
      <c r="C172" s="29"/>
      <c r="D172" s="29"/>
      <c r="E172" s="29"/>
      <c r="F172" s="35"/>
      <c r="G172" s="29"/>
    </row>
    <row r="173" spans="1:8" ht="29.25" customHeight="1" thickBot="1">
      <c r="A173" s="103" t="s">
        <v>99</v>
      </c>
      <c r="B173" s="104"/>
      <c r="C173" s="104"/>
      <c r="D173" s="104"/>
      <c r="E173" s="104"/>
      <c r="F173" s="104"/>
      <c r="G173" s="105"/>
    </row>
    <row r="174" spans="1:8" ht="18.75" customHeight="1" thickBot="1">
      <c r="A174" s="97" t="s">
        <v>100</v>
      </c>
      <c r="B174" s="98"/>
      <c r="C174" s="98"/>
      <c r="D174" s="98"/>
      <c r="E174" s="98"/>
      <c r="F174" s="98"/>
      <c r="G174" s="99"/>
      <c r="H174" s="4" t="s">
        <v>529</v>
      </c>
    </row>
    <row r="175" spans="1:8" ht="34.5" customHeight="1" thickBot="1">
      <c r="A175" s="134" t="s">
        <v>10</v>
      </c>
      <c r="B175" s="135" t="s">
        <v>6</v>
      </c>
      <c r="C175" s="132" t="s">
        <v>5</v>
      </c>
      <c r="D175" s="132" t="s">
        <v>7</v>
      </c>
      <c r="E175" s="132" t="s">
        <v>8</v>
      </c>
      <c r="F175" s="136" t="s">
        <v>9</v>
      </c>
      <c r="G175" s="127" t="s">
        <v>11</v>
      </c>
    </row>
    <row r="176" spans="1:8">
      <c r="A176" s="80" t="s">
        <v>101</v>
      </c>
      <c r="B176" s="71" t="s">
        <v>515</v>
      </c>
      <c r="C176" s="82" t="s">
        <v>797</v>
      </c>
      <c r="D176" s="23" t="s">
        <v>22</v>
      </c>
      <c r="E176" s="10" t="s">
        <v>42</v>
      </c>
      <c r="F176" s="9">
        <v>5.5570000000000004</v>
      </c>
      <c r="G176" s="180">
        <v>57.79</v>
      </c>
      <c r="H176" s="31">
        <f>F176+F177+F178+F179+F180+F181+F182+F183+F184</f>
        <v>71.546999999999997</v>
      </c>
    </row>
    <row r="177" spans="1:10">
      <c r="A177" s="80" t="s">
        <v>101</v>
      </c>
      <c r="B177" s="71" t="s">
        <v>516</v>
      </c>
      <c r="C177" s="82" t="s">
        <v>738</v>
      </c>
      <c r="D177" s="53" t="s">
        <v>19</v>
      </c>
      <c r="E177" s="26" t="s">
        <v>57</v>
      </c>
      <c r="F177" s="9">
        <v>13.129</v>
      </c>
      <c r="G177" s="180">
        <v>128.66</v>
      </c>
      <c r="H177" s="31">
        <f>F185+F186+F187+F188+F189+F190+F191</f>
        <v>1163.5340000000001</v>
      </c>
      <c r="J177" s="31"/>
    </row>
    <row r="178" spans="1:10">
      <c r="A178" s="80" t="s">
        <v>101</v>
      </c>
      <c r="B178" s="71" t="s">
        <v>517</v>
      </c>
      <c r="C178" s="82" t="s">
        <v>738</v>
      </c>
      <c r="D178" s="53" t="s">
        <v>19</v>
      </c>
      <c r="E178" s="26" t="s">
        <v>57</v>
      </c>
      <c r="F178" s="9">
        <v>3.39</v>
      </c>
      <c r="G178" s="180">
        <v>33.22</v>
      </c>
    </row>
    <row r="179" spans="1:10">
      <c r="A179" s="80" t="s">
        <v>101</v>
      </c>
      <c r="B179" s="71" t="s">
        <v>415</v>
      </c>
      <c r="C179" s="82" t="s">
        <v>780</v>
      </c>
      <c r="D179" s="53" t="s">
        <v>19</v>
      </c>
      <c r="E179" s="26" t="s">
        <v>57</v>
      </c>
      <c r="F179" s="9">
        <v>6.5890000000000004</v>
      </c>
      <c r="G179" s="180">
        <v>64.569999999999993</v>
      </c>
      <c r="I179" s="158"/>
    </row>
    <row r="180" spans="1:10">
      <c r="A180" s="80" t="s">
        <v>101</v>
      </c>
      <c r="B180" s="71" t="s">
        <v>518</v>
      </c>
      <c r="C180" s="82" t="s">
        <v>795</v>
      </c>
      <c r="D180" s="53" t="s">
        <v>19</v>
      </c>
      <c r="E180" s="26" t="s">
        <v>57</v>
      </c>
      <c r="F180" s="9">
        <v>37.35</v>
      </c>
      <c r="G180" s="180">
        <v>366.03</v>
      </c>
      <c r="H180" s="31"/>
    </row>
    <row r="181" spans="1:10">
      <c r="A181" s="80" t="s">
        <v>101</v>
      </c>
      <c r="B181" s="71" t="s">
        <v>519</v>
      </c>
      <c r="C181" s="82" t="s">
        <v>738</v>
      </c>
      <c r="D181" s="53" t="s">
        <v>19</v>
      </c>
      <c r="E181" s="26" t="s">
        <v>57</v>
      </c>
      <c r="F181" s="9">
        <v>1.8839999999999999</v>
      </c>
      <c r="G181" s="180">
        <v>18.46</v>
      </c>
    </row>
    <row r="182" spans="1:10">
      <c r="A182" s="80" t="s">
        <v>101</v>
      </c>
      <c r="B182" s="71" t="s">
        <v>520</v>
      </c>
      <c r="C182" s="82" t="s">
        <v>738</v>
      </c>
      <c r="D182" s="53" t="s">
        <v>19</v>
      </c>
      <c r="E182" s="26" t="s">
        <v>57</v>
      </c>
      <c r="F182" s="9">
        <v>1.361</v>
      </c>
      <c r="G182" s="180">
        <v>13.34</v>
      </c>
    </row>
    <row r="183" spans="1:10">
      <c r="A183" s="80" t="s">
        <v>101</v>
      </c>
      <c r="B183" s="71" t="s">
        <v>521</v>
      </c>
      <c r="C183" s="82" t="s">
        <v>738</v>
      </c>
      <c r="D183" s="53" t="s">
        <v>19</v>
      </c>
      <c r="E183" s="26" t="s">
        <v>57</v>
      </c>
      <c r="F183" s="9">
        <v>1.359</v>
      </c>
      <c r="G183" s="180">
        <v>13.32</v>
      </c>
      <c r="I183" s="31"/>
    </row>
    <row r="184" spans="1:10">
      <c r="A184" s="80" t="s">
        <v>101</v>
      </c>
      <c r="B184" s="71" t="s">
        <v>522</v>
      </c>
      <c r="C184" s="82" t="s">
        <v>738</v>
      </c>
      <c r="D184" s="53" t="s">
        <v>19</v>
      </c>
      <c r="E184" s="26" t="s">
        <v>57</v>
      </c>
      <c r="F184" s="9">
        <v>0.92800000000000005</v>
      </c>
      <c r="G184" s="180">
        <v>9.09</v>
      </c>
    </row>
    <row r="185" spans="1:10">
      <c r="A185" s="80" t="s">
        <v>101</v>
      </c>
      <c r="B185" s="71" t="s">
        <v>523</v>
      </c>
      <c r="C185" s="82" t="s">
        <v>796</v>
      </c>
      <c r="D185" s="53" t="s">
        <v>19</v>
      </c>
      <c r="E185" s="26" t="s">
        <v>20</v>
      </c>
      <c r="F185" s="9">
        <v>0.81299999999999994</v>
      </c>
      <c r="G185" s="180">
        <v>7.32</v>
      </c>
    </row>
    <row r="186" spans="1:10">
      <c r="A186" s="80" t="s">
        <v>101</v>
      </c>
      <c r="B186" s="71" t="s">
        <v>524</v>
      </c>
      <c r="C186" s="82" t="s">
        <v>796</v>
      </c>
      <c r="D186" s="53" t="s">
        <v>19</v>
      </c>
      <c r="E186" s="26" t="s">
        <v>20</v>
      </c>
      <c r="F186" s="9">
        <v>0.2</v>
      </c>
      <c r="G186" s="181">
        <v>1.8</v>
      </c>
    </row>
    <row r="187" spans="1:10">
      <c r="A187" s="80" t="s">
        <v>101</v>
      </c>
      <c r="B187" s="71" t="s">
        <v>525</v>
      </c>
      <c r="C187" s="82" t="s">
        <v>796</v>
      </c>
      <c r="D187" s="53" t="s">
        <v>19</v>
      </c>
      <c r="E187" s="26" t="s">
        <v>20</v>
      </c>
      <c r="F187" s="9">
        <v>0.499</v>
      </c>
      <c r="G187" s="180">
        <v>4.49</v>
      </c>
    </row>
    <row r="188" spans="1:10">
      <c r="A188" s="80" t="s">
        <v>101</v>
      </c>
      <c r="B188" s="71" t="s">
        <v>526</v>
      </c>
      <c r="C188" s="82" t="s">
        <v>796</v>
      </c>
      <c r="D188" s="53" t="s">
        <v>19</v>
      </c>
      <c r="E188" s="26" t="s">
        <v>20</v>
      </c>
      <c r="F188" s="9">
        <v>0.7</v>
      </c>
      <c r="G188" s="181">
        <v>6.3</v>
      </c>
    </row>
    <row r="189" spans="1:10">
      <c r="A189" s="80" t="s">
        <v>101</v>
      </c>
      <c r="B189" s="71" t="s">
        <v>527</v>
      </c>
      <c r="C189" s="82" t="s">
        <v>796</v>
      </c>
      <c r="D189" s="53" t="s">
        <v>19</v>
      </c>
      <c r="E189" s="26" t="s">
        <v>20</v>
      </c>
      <c r="F189" s="9">
        <v>0.501</v>
      </c>
      <c r="G189" s="181">
        <v>4.51</v>
      </c>
      <c r="I189" s="158"/>
    </row>
    <row r="190" spans="1:10">
      <c r="A190" s="80" t="s">
        <v>101</v>
      </c>
      <c r="B190" s="71" t="s">
        <v>528</v>
      </c>
      <c r="C190" s="82" t="s">
        <v>796</v>
      </c>
      <c r="D190" s="53" t="s">
        <v>19</v>
      </c>
      <c r="E190" s="26" t="s">
        <v>20</v>
      </c>
      <c r="F190" s="9">
        <v>1.093</v>
      </c>
      <c r="G190" s="181">
        <v>9.84</v>
      </c>
    </row>
    <row r="191" spans="1:10" ht="15.75" thickBot="1">
      <c r="A191" s="80" t="s">
        <v>146</v>
      </c>
      <c r="B191" s="71" t="s">
        <v>512</v>
      </c>
      <c r="C191" s="82" t="s">
        <v>760</v>
      </c>
      <c r="D191" s="23" t="s">
        <v>22</v>
      </c>
      <c r="E191" s="26" t="s">
        <v>20</v>
      </c>
      <c r="F191" s="9">
        <v>1159.7280000000001</v>
      </c>
      <c r="G191" s="181" t="s">
        <v>938</v>
      </c>
    </row>
    <row r="192" spans="1:10" ht="23.25" customHeight="1" thickBot="1">
      <c r="A192" s="188"/>
      <c r="B192" s="185"/>
      <c r="C192" s="185"/>
      <c r="D192" s="185"/>
      <c r="E192" s="186"/>
      <c r="F192" s="32">
        <f>F176+F177+F178+F179+F180+F181+F182+F183+F184+F185+F186+F187+F188+F189+F190+F191</f>
        <v>1235.0810000000001</v>
      </c>
      <c r="G192" s="151" t="s">
        <v>1088</v>
      </c>
    </row>
    <row r="193" spans="1:9" ht="23.25" customHeight="1" thickBot="1">
      <c r="A193" s="97" t="s">
        <v>102</v>
      </c>
      <c r="B193" s="98"/>
      <c r="C193" s="98"/>
      <c r="D193" s="98"/>
      <c r="E193" s="98"/>
      <c r="F193" s="98"/>
      <c r="G193" s="99"/>
    </row>
    <row r="194" spans="1:9" ht="33.75" customHeight="1" thickBot="1">
      <c r="A194" s="129" t="s">
        <v>10</v>
      </c>
      <c r="B194" s="131" t="s">
        <v>6</v>
      </c>
      <c r="C194" s="132" t="s">
        <v>5</v>
      </c>
      <c r="D194" s="132" t="s">
        <v>7</v>
      </c>
      <c r="E194" s="132" t="s">
        <v>8</v>
      </c>
      <c r="F194" s="128" t="s">
        <v>9</v>
      </c>
      <c r="G194" s="127" t="s">
        <v>11</v>
      </c>
      <c r="H194" s="41" t="s">
        <v>229</v>
      </c>
    </row>
    <row r="195" spans="1:9">
      <c r="A195" s="1" t="s">
        <v>101</v>
      </c>
      <c r="B195" s="71" t="s">
        <v>230</v>
      </c>
      <c r="C195" s="82" t="s">
        <v>796</v>
      </c>
      <c r="D195" s="23" t="s">
        <v>21</v>
      </c>
      <c r="E195" s="26" t="s">
        <v>20</v>
      </c>
      <c r="F195" s="9">
        <v>5.3479999999999999</v>
      </c>
      <c r="G195" s="150">
        <v>54.55</v>
      </c>
    </row>
    <row r="196" spans="1:9">
      <c r="A196" s="1" t="s">
        <v>101</v>
      </c>
      <c r="B196" s="71" t="s">
        <v>231</v>
      </c>
      <c r="C196" s="82" t="s">
        <v>796</v>
      </c>
      <c r="D196" s="1" t="s">
        <v>232</v>
      </c>
      <c r="E196" s="26" t="s">
        <v>20</v>
      </c>
      <c r="F196" s="9">
        <v>3.1930000000000001</v>
      </c>
      <c r="G196" s="150">
        <v>28.74</v>
      </c>
    </row>
    <row r="197" spans="1:9">
      <c r="A197" s="1" t="s">
        <v>101</v>
      </c>
      <c r="B197" s="71" t="s">
        <v>233</v>
      </c>
      <c r="C197" s="82" t="s">
        <v>796</v>
      </c>
      <c r="D197" s="1" t="s">
        <v>232</v>
      </c>
      <c r="E197" s="26" t="s">
        <v>20</v>
      </c>
      <c r="F197" s="9">
        <v>2.7290000000000001</v>
      </c>
      <c r="G197" s="150">
        <v>24.56</v>
      </c>
      <c r="H197" s="44" t="s">
        <v>256</v>
      </c>
    </row>
    <row r="198" spans="1:9">
      <c r="A198" s="1" t="s">
        <v>101</v>
      </c>
      <c r="B198" s="71" t="s">
        <v>234</v>
      </c>
      <c r="C198" s="82" t="s">
        <v>796</v>
      </c>
      <c r="D198" s="1" t="s">
        <v>232</v>
      </c>
      <c r="E198" s="26" t="s">
        <v>20</v>
      </c>
      <c r="F198" s="9">
        <v>6.1310000000000002</v>
      </c>
      <c r="G198" s="150">
        <v>55.18</v>
      </c>
    </row>
    <row r="199" spans="1:9">
      <c r="A199" s="1" t="s">
        <v>101</v>
      </c>
      <c r="B199" s="71" t="s">
        <v>235</v>
      </c>
      <c r="C199" s="82" t="s">
        <v>796</v>
      </c>
      <c r="D199" s="1" t="s">
        <v>232</v>
      </c>
      <c r="E199" s="26" t="s">
        <v>20</v>
      </c>
      <c r="F199" s="9">
        <v>0.41799999999999998</v>
      </c>
      <c r="G199" s="150">
        <v>3.76</v>
      </c>
    </row>
    <row r="200" spans="1:9">
      <c r="A200" s="1" t="s">
        <v>101</v>
      </c>
      <c r="B200" s="71" t="s">
        <v>236</v>
      </c>
      <c r="C200" s="82" t="s">
        <v>796</v>
      </c>
      <c r="D200" s="1" t="s">
        <v>232</v>
      </c>
      <c r="E200" s="26" t="s">
        <v>20</v>
      </c>
      <c r="F200" s="9">
        <v>1.0329999999999999</v>
      </c>
      <c r="G200" s="150">
        <v>9.3000000000000007</v>
      </c>
    </row>
    <row r="201" spans="1:9">
      <c r="A201" s="1" t="s">
        <v>101</v>
      </c>
      <c r="B201" s="71" t="s">
        <v>237</v>
      </c>
      <c r="C201" s="82" t="s">
        <v>796</v>
      </c>
      <c r="D201" s="1" t="s">
        <v>232</v>
      </c>
      <c r="E201" s="26" t="s">
        <v>20</v>
      </c>
      <c r="F201" s="9">
        <v>2.2629999999999999</v>
      </c>
      <c r="G201" s="150">
        <v>20.37</v>
      </c>
    </row>
    <row r="202" spans="1:9">
      <c r="A202" s="1" t="s">
        <v>101</v>
      </c>
      <c r="B202" s="71" t="s">
        <v>238</v>
      </c>
      <c r="C202" s="82" t="s">
        <v>798</v>
      </c>
      <c r="D202" s="23" t="s">
        <v>22</v>
      </c>
      <c r="E202" s="26" t="s">
        <v>20</v>
      </c>
      <c r="F202" s="9">
        <v>53.1</v>
      </c>
      <c r="G202" s="150">
        <v>509.76</v>
      </c>
      <c r="I202" s="31"/>
    </row>
    <row r="203" spans="1:9">
      <c r="A203" s="1" t="s">
        <v>101</v>
      </c>
      <c r="B203" s="71" t="s">
        <v>239</v>
      </c>
      <c r="C203" s="82" t="s">
        <v>799</v>
      </c>
      <c r="D203" s="1" t="s">
        <v>232</v>
      </c>
      <c r="E203" s="26" t="s">
        <v>20</v>
      </c>
      <c r="F203" s="9">
        <v>27.315000000000001</v>
      </c>
      <c r="G203" s="150">
        <v>245.83</v>
      </c>
    </row>
    <row r="204" spans="1:9">
      <c r="A204" s="1" t="s">
        <v>105</v>
      </c>
      <c r="B204" s="71" t="s">
        <v>240</v>
      </c>
      <c r="C204" s="82" t="s">
        <v>800</v>
      </c>
      <c r="D204" s="23" t="s">
        <v>21</v>
      </c>
      <c r="E204" s="26" t="s">
        <v>20</v>
      </c>
      <c r="F204" s="9">
        <v>48.569000000000003</v>
      </c>
      <c r="G204" s="150">
        <v>495.4</v>
      </c>
    </row>
    <row r="205" spans="1:9">
      <c r="A205" s="1" t="s">
        <v>105</v>
      </c>
      <c r="B205" s="71" t="s">
        <v>241</v>
      </c>
      <c r="C205" s="82" t="s">
        <v>800</v>
      </c>
      <c r="D205" s="23" t="s">
        <v>21</v>
      </c>
      <c r="E205" s="26" t="s">
        <v>20</v>
      </c>
      <c r="F205" s="9">
        <v>1.347</v>
      </c>
      <c r="G205" s="150">
        <v>13.74</v>
      </c>
    </row>
    <row r="206" spans="1:9">
      <c r="A206" s="1" t="s">
        <v>105</v>
      </c>
      <c r="B206" s="71" t="s">
        <v>242</v>
      </c>
      <c r="C206" s="82" t="s">
        <v>800</v>
      </c>
      <c r="D206" s="23" t="s">
        <v>21</v>
      </c>
      <c r="E206" s="26" t="s">
        <v>20</v>
      </c>
      <c r="F206" s="9">
        <v>2.1080000000000001</v>
      </c>
      <c r="G206" s="150">
        <v>21.5</v>
      </c>
    </row>
    <row r="207" spans="1:9">
      <c r="A207" s="1" t="s">
        <v>105</v>
      </c>
      <c r="B207" s="71" t="s">
        <v>243</v>
      </c>
      <c r="C207" s="82" t="s">
        <v>800</v>
      </c>
      <c r="D207" s="23" t="s">
        <v>21</v>
      </c>
      <c r="E207" s="26" t="s">
        <v>20</v>
      </c>
      <c r="F207" s="9">
        <v>8.9499999999999993</v>
      </c>
      <c r="G207" s="150">
        <v>91.29</v>
      </c>
    </row>
    <row r="208" spans="1:9">
      <c r="A208" s="1" t="s">
        <v>105</v>
      </c>
      <c r="B208" s="71" t="s">
        <v>244</v>
      </c>
      <c r="C208" s="82" t="s">
        <v>800</v>
      </c>
      <c r="D208" s="23" t="s">
        <v>21</v>
      </c>
      <c r="E208" s="26" t="s">
        <v>20</v>
      </c>
      <c r="F208" s="9">
        <v>3.1779999999999999</v>
      </c>
      <c r="G208" s="150">
        <v>32.42</v>
      </c>
    </row>
    <row r="209" spans="1:7">
      <c r="A209" s="1" t="s">
        <v>105</v>
      </c>
      <c r="B209" s="71" t="s">
        <v>245</v>
      </c>
      <c r="C209" s="82" t="s">
        <v>801</v>
      </c>
      <c r="D209" s="1" t="s">
        <v>232</v>
      </c>
      <c r="E209" s="26" t="s">
        <v>20</v>
      </c>
      <c r="F209" s="9">
        <v>4.7130000000000001</v>
      </c>
      <c r="G209" s="150">
        <v>42.42</v>
      </c>
    </row>
    <row r="210" spans="1:7">
      <c r="A210" s="1" t="s">
        <v>96</v>
      </c>
      <c r="B210" s="71" t="s">
        <v>246</v>
      </c>
      <c r="C210" s="82" t="s">
        <v>802</v>
      </c>
      <c r="D210" s="25" t="s">
        <v>19</v>
      </c>
      <c r="E210" s="10" t="s">
        <v>41</v>
      </c>
      <c r="F210" s="9">
        <v>11.677</v>
      </c>
      <c r="G210" s="150">
        <v>114.43</v>
      </c>
    </row>
    <row r="211" spans="1:7">
      <c r="A211" s="1" t="s">
        <v>101</v>
      </c>
      <c r="B211" s="71" t="s">
        <v>247</v>
      </c>
      <c r="C211" s="82" t="s">
        <v>798</v>
      </c>
      <c r="D211" s="23" t="s">
        <v>22</v>
      </c>
      <c r="E211" s="10" t="s">
        <v>57</v>
      </c>
      <c r="F211" s="9">
        <v>25.645</v>
      </c>
      <c r="G211" s="150">
        <v>266.70999999999998</v>
      </c>
    </row>
    <row r="212" spans="1:7">
      <c r="A212" s="1" t="s">
        <v>101</v>
      </c>
      <c r="B212" s="71" t="s">
        <v>248</v>
      </c>
      <c r="C212" s="82" t="s">
        <v>804</v>
      </c>
      <c r="D212" s="23" t="s">
        <v>22</v>
      </c>
      <c r="E212" s="26" t="s">
        <v>20</v>
      </c>
      <c r="F212" s="9">
        <v>165.339</v>
      </c>
      <c r="G212" s="150">
        <v>1587.25</v>
      </c>
    </row>
    <row r="213" spans="1:7">
      <c r="A213" s="1" t="s">
        <v>101</v>
      </c>
      <c r="B213" s="71" t="s">
        <v>249</v>
      </c>
      <c r="C213" s="82" t="s">
        <v>798</v>
      </c>
      <c r="D213" s="23" t="s">
        <v>22</v>
      </c>
      <c r="E213" s="26" t="s">
        <v>20</v>
      </c>
      <c r="F213" s="9">
        <v>3.3559999999999999</v>
      </c>
      <c r="G213" s="150">
        <v>32.22</v>
      </c>
    </row>
    <row r="214" spans="1:7">
      <c r="A214" s="1" t="s">
        <v>101</v>
      </c>
      <c r="B214" s="71" t="s">
        <v>250</v>
      </c>
      <c r="C214" s="82" t="s">
        <v>803</v>
      </c>
      <c r="D214" s="23" t="s">
        <v>22</v>
      </c>
      <c r="E214" s="26" t="s">
        <v>20</v>
      </c>
      <c r="F214" s="9">
        <v>52.029000000000003</v>
      </c>
      <c r="G214" s="150">
        <v>499.48</v>
      </c>
    </row>
    <row r="215" spans="1:7">
      <c r="A215" s="1" t="s">
        <v>101</v>
      </c>
      <c r="B215" s="71" t="s">
        <v>251</v>
      </c>
      <c r="C215" s="82" t="s">
        <v>798</v>
      </c>
      <c r="D215" s="25" t="s">
        <v>19</v>
      </c>
      <c r="E215" s="26" t="s">
        <v>20</v>
      </c>
      <c r="F215" s="9">
        <v>0.95299999999999996</v>
      </c>
      <c r="G215" s="150">
        <v>8.58</v>
      </c>
    </row>
    <row r="216" spans="1:7">
      <c r="A216" s="1" t="s">
        <v>101</v>
      </c>
      <c r="B216" s="71" t="s">
        <v>252</v>
      </c>
      <c r="C216" s="82" t="s">
        <v>805</v>
      </c>
      <c r="D216" s="23" t="s">
        <v>22</v>
      </c>
      <c r="E216" s="26" t="s">
        <v>20</v>
      </c>
      <c r="F216" s="9">
        <v>3.923</v>
      </c>
      <c r="G216" s="150">
        <v>37.659999999999997</v>
      </c>
    </row>
    <row r="217" spans="1:7">
      <c r="A217" s="1" t="s">
        <v>101</v>
      </c>
      <c r="B217" s="71" t="s">
        <v>253</v>
      </c>
      <c r="C217" s="82" t="s">
        <v>805</v>
      </c>
      <c r="D217" s="23" t="s">
        <v>22</v>
      </c>
      <c r="E217" s="26" t="s">
        <v>20</v>
      </c>
      <c r="F217" s="9">
        <v>13.554</v>
      </c>
      <c r="G217" s="150">
        <v>130.12</v>
      </c>
    </row>
    <row r="218" spans="1:7">
      <c r="A218" s="1" t="s">
        <v>101</v>
      </c>
      <c r="B218" s="71" t="s">
        <v>254</v>
      </c>
      <c r="C218" s="82" t="s">
        <v>806</v>
      </c>
      <c r="D218" s="23" t="s">
        <v>21</v>
      </c>
      <c r="E218" s="26" t="s">
        <v>20</v>
      </c>
      <c r="F218" s="9">
        <v>7.1340000000000003</v>
      </c>
      <c r="G218" s="150">
        <v>72.77</v>
      </c>
    </row>
    <row r="219" spans="1:7">
      <c r="A219" s="1" t="s">
        <v>101</v>
      </c>
      <c r="B219" s="71" t="s">
        <v>255</v>
      </c>
      <c r="C219" s="82" t="s">
        <v>806</v>
      </c>
      <c r="D219" s="23" t="s">
        <v>21</v>
      </c>
      <c r="E219" s="26" t="s">
        <v>20</v>
      </c>
      <c r="F219" s="9">
        <v>0.55700000000000005</v>
      </c>
      <c r="G219" s="150">
        <v>5.68</v>
      </c>
    </row>
    <row r="220" spans="1:7" ht="15.75" thickBot="1">
      <c r="A220" s="12"/>
      <c r="B220" s="72"/>
      <c r="C220" s="12"/>
      <c r="D220" s="12"/>
      <c r="E220" s="12"/>
      <c r="F220" s="11"/>
      <c r="G220" s="154"/>
    </row>
    <row r="221" spans="1:7" ht="24" customHeight="1" thickBot="1">
      <c r="A221" s="188"/>
      <c r="B221" s="185"/>
      <c r="C221" s="185"/>
      <c r="D221" s="185"/>
      <c r="E221" s="186"/>
      <c r="F221" s="45">
        <f>F195+F196+F197+F198+F199+F200+F201+F202+F203+F204+F205+F206+F207+F208+F209+F210+F211+F212+F213+F214+F215+F216+F217+F218+F219</f>
        <v>454.56199999999995</v>
      </c>
      <c r="G221" s="151">
        <f>G195+G196+G197+G198+G199+G200+G201+G202+G203+G204+G205+G206+G207+G208+G209+G210+G211+G212+G213+G214+G215+G216+G217+G218+G219</f>
        <v>4403.72</v>
      </c>
    </row>
    <row r="222" spans="1:7">
      <c r="A222" s="29"/>
      <c r="B222" s="74"/>
      <c r="C222" s="29"/>
      <c r="D222" s="29"/>
      <c r="E222" s="29"/>
      <c r="F222" s="43"/>
      <c r="G222" s="29"/>
    </row>
    <row r="223" spans="1:7">
      <c r="A223" s="29"/>
      <c r="B223" s="74"/>
      <c r="C223" s="29"/>
      <c r="D223" s="29"/>
      <c r="E223" s="29"/>
      <c r="F223" s="35"/>
      <c r="G223" s="29"/>
    </row>
    <row r="224" spans="1:7" ht="15.75" thickBot="1">
      <c r="A224" s="29"/>
      <c r="B224" s="74"/>
      <c r="C224" s="29"/>
      <c r="D224" s="29"/>
      <c r="E224" s="29"/>
      <c r="F224" s="35"/>
      <c r="G224" s="29"/>
    </row>
    <row r="225" spans="1:9" ht="32.25" customHeight="1" thickBot="1">
      <c r="A225" s="103" t="s">
        <v>103</v>
      </c>
      <c r="B225" s="104"/>
      <c r="C225" s="104"/>
      <c r="D225" s="104"/>
      <c r="E225" s="104"/>
      <c r="F225" s="104"/>
      <c r="G225" s="105"/>
    </row>
    <row r="226" spans="1:9" ht="23.25" customHeight="1" thickBot="1">
      <c r="A226" s="97" t="s">
        <v>104</v>
      </c>
      <c r="B226" s="98"/>
      <c r="C226" s="98"/>
      <c r="D226" s="98"/>
      <c r="E226" s="98"/>
      <c r="F226" s="98"/>
      <c r="G226" s="99"/>
    </row>
    <row r="227" spans="1:9" ht="34.5" customHeight="1" thickBot="1">
      <c r="A227" s="129" t="s">
        <v>10</v>
      </c>
      <c r="B227" s="131" t="s">
        <v>6</v>
      </c>
      <c r="C227" s="132" t="s">
        <v>5</v>
      </c>
      <c r="D227" s="132" t="s">
        <v>7</v>
      </c>
      <c r="E227" s="132" t="s">
        <v>8</v>
      </c>
      <c r="F227" s="128" t="s">
        <v>9</v>
      </c>
      <c r="G227" s="127" t="s">
        <v>11</v>
      </c>
      <c r="H227" s="41" t="s">
        <v>318</v>
      </c>
    </row>
    <row r="228" spans="1:9">
      <c r="A228" s="1" t="s">
        <v>105</v>
      </c>
      <c r="B228" s="71" t="s">
        <v>323</v>
      </c>
      <c r="C228" s="82" t="s">
        <v>571</v>
      </c>
      <c r="D228" s="23" t="s">
        <v>21</v>
      </c>
      <c r="E228" s="10" t="s">
        <v>117</v>
      </c>
      <c r="F228" s="9">
        <v>7.5940000000000003</v>
      </c>
      <c r="G228" s="150">
        <v>77.459999999999994</v>
      </c>
      <c r="H228" s="31">
        <f>F235+F236+F237+F238+F239</f>
        <v>33.085000000000001</v>
      </c>
    </row>
    <row r="229" spans="1:9">
      <c r="A229" s="1" t="s">
        <v>105</v>
      </c>
      <c r="B229" s="71" t="s">
        <v>324</v>
      </c>
      <c r="C229" s="82" t="s">
        <v>570</v>
      </c>
      <c r="D229" s="23" t="s">
        <v>21</v>
      </c>
      <c r="E229" s="26" t="s">
        <v>20</v>
      </c>
      <c r="F229" s="9">
        <v>4.7969999999999997</v>
      </c>
      <c r="G229" s="150">
        <v>48.93</v>
      </c>
      <c r="H229" s="31">
        <f>F243+F242+F241+F240+F234+F233+F232+F231+F230+F229+F228</f>
        <v>106.96599999999999</v>
      </c>
      <c r="I229" s="31"/>
    </row>
    <row r="230" spans="1:9">
      <c r="A230" s="1" t="s">
        <v>105</v>
      </c>
      <c r="B230" s="71" t="s">
        <v>325</v>
      </c>
      <c r="C230" s="82" t="s">
        <v>570</v>
      </c>
      <c r="D230" s="23" t="s">
        <v>22</v>
      </c>
      <c r="E230" s="26" t="s">
        <v>20</v>
      </c>
      <c r="F230" s="9">
        <v>21.382000000000001</v>
      </c>
      <c r="G230" s="150">
        <v>205.27</v>
      </c>
    </row>
    <row r="231" spans="1:9">
      <c r="A231" s="1" t="s">
        <v>105</v>
      </c>
      <c r="B231" s="71" t="s">
        <v>326</v>
      </c>
      <c r="C231" s="82" t="s">
        <v>570</v>
      </c>
      <c r="D231" s="23" t="s">
        <v>22</v>
      </c>
      <c r="E231" s="26" t="s">
        <v>20</v>
      </c>
      <c r="F231" s="9">
        <v>13.81</v>
      </c>
      <c r="G231" s="150">
        <v>132.58000000000001</v>
      </c>
      <c r="H231" t="s">
        <v>390</v>
      </c>
    </row>
    <row r="232" spans="1:9">
      <c r="A232" s="1" t="s">
        <v>105</v>
      </c>
      <c r="B232" s="71" t="s">
        <v>254</v>
      </c>
      <c r="C232" s="82" t="s">
        <v>569</v>
      </c>
      <c r="D232" s="23" t="s">
        <v>22</v>
      </c>
      <c r="E232" s="26" t="s">
        <v>20</v>
      </c>
      <c r="F232" s="9">
        <v>1.411</v>
      </c>
      <c r="G232" s="150">
        <v>13.55</v>
      </c>
    </row>
    <row r="233" spans="1:9">
      <c r="A233" s="1" t="s">
        <v>105</v>
      </c>
      <c r="B233" s="71" t="s">
        <v>327</v>
      </c>
      <c r="C233" s="82" t="s">
        <v>565</v>
      </c>
      <c r="D233" s="23" t="s">
        <v>21</v>
      </c>
      <c r="E233" s="26" t="s">
        <v>20</v>
      </c>
      <c r="F233" s="9">
        <v>20.927</v>
      </c>
      <c r="G233" s="150">
        <v>213.45</v>
      </c>
    </row>
    <row r="234" spans="1:9">
      <c r="A234" s="1" t="s">
        <v>105</v>
      </c>
      <c r="B234" s="71" t="s">
        <v>235</v>
      </c>
      <c r="C234" s="82" t="s">
        <v>564</v>
      </c>
      <c r="D234" s="25" t="s">
        <v>19</v>
      </c>
      <c r="E234" s="26" t="s">
        <v>20</v>
      </c>
      <c r="F234" s="9">
        <v>1.8009999999999999</v>
      </c>
      <c r="G234" s="150">
        <v>16.21</v>
      </c>
    </row>
    <row r="235" spans="1:9">
      <c r="A235" s="1" t="s">
        <v>105</v>
      </c>
      <c r="B235" s="71" t="s">
        <v>328</v>
      </c>
      <c r="C235" s="82" t="s">
        <v>563</v>
      </c>
      <c r="D235" s="23" t="s">
        <v>21</v>
      </c>
      <c r="E235" s="26" t="s">
        <v>88</v>
      </c>
      <c r="F235" s="9">
        <v>1.0309999999999999</v>
      </c>
      <c r="G235" s="150">
        <v>11.34</v>
      </c>
    </row>
    <row r="236" spans="1:9">
      <c r="A236" s="1" t="s">
        <v>105</v>
      </c>
      <c r="B236" s="71" t="s">
        <v>329</v>
      </c>
      <c r="C236" s="82" t="s">
        <v>563</v>
      </c>
      <c r="D236" s="23" t="s">
        <v>21</v>
      </c>
      <c r="E236" s="26" t="s">
        <v>88</v>
      </c>
      <c r="F236" s="9">
        <v>5.9649999999999999</v>
      </c>
      <c r="G236" s="150">
        <v>65.61</v>
      </c>
      <c r="I236" s="31"/>
    </row>
    <row r="237" spans="1:9">
      <c r="A237" s="1" t="s">
        <v>105</v>
      </c>
      <c r="B237" s="71" t="s">
        <v>330</v>
      </c>
      <c r="C237" s="82" t="s">
        <v>563</v>
      </c>
      <c r="D237" s="23" t="s">
        <v>21</v>
      </c>
      <c r="E237" s="26" t="s">
        <v>88</v>
      </c>
      <c r="F237" s="9">
        <v>4.2549999999999999</v>
      </c>
      <c r="G237" s="150">
        <v>46.8</v>
      </c>
    </row>
    <row r="238" spans="1:9">
      <c r="A238" s="1" t="s">
        <v>105</v>
      </c>
      <c r="B238" s="71" t="s">
        <v>331</v>
      </c>
      <c r="C238" s="82" t="s">
        <v>563</v>
      </c>
      <c r="D238" s="23" t="s">
        <v>21</v>
      </c>
      <c r="E238" s="26" t="s">
        <v>88</v>
      </c>
      <c r="F238" s="9">
        <v>14.632999999999999</v>
      </c>
      <c r="G238" s="150">
        <v>160.96</v>
      </c>
    </row>
    <row r="239" spans="1:9">
      <c r="A239" s="1" t="s">
        <v>105</v>
      </c>
      <c r="B239" s="71" t="s">
        <v>332</v>
      </c>
      <c r="C239" s="82" t="s">
        <v>566</v>
      </c>
      <c r="D239" s="25" t="s">
        <v>19</v>
      </c>
      <c r="E239" s="26" t="s">
        <v>88</v>
      </c>
      <c r="F239" s="9">
        <v>7.2009999999999996</v>
      </c>
      <c r="G239" s="150">
        <v>70.569999999999993</v>
      </c>
      <c r="H239" s="31"/>
      <c r="I239" s="31"/>
    </row>
    <row r="240" spans="1:9">
      <c r="A240" s="1" t="s">
        <v>105</v>
      </c>
      <c r="B240" s="71" t="s">
        <v>333</v>
      </c>
      <c r="C240" s="82" t="s">
        <v>567</v>
      </c>
      <c r="D240" s="25" t="s">
        <v>19</v>
      </c>
      <c r="E240" s="26" t="s">
        <v>20</v>
      </c>
      <c r="F240" s="9">
        <v>3.2559999999999998</v>
      </c>
      <c r="G240" s="150">
        <v>29.3</v>
      </c>
    </row>
    <row r="241" spans="1:9">
      <c r="A241" s="1" t="s">
        <v>105</v>
      </c>
      <c r="B241" s="71" t="s">
        <v>334</v>
      </c>
      <c r="C241" s="82" t="s">
        <v>567</v>
      </c>
      <c r="D241" s="23" t="s">
        <v>22</v>
      </c>
      <c r="E241" s="26" t="s">
        <v>20</v>
      </c>
      <c r="F241" s="9">
        <v>19.634</v>
      </c>
      <c r="G241" s="150">
        <v>188.49</v>
      </c>
    </row>
    <row r="242" spans="1:9">
      <c r="A242" s="1" t="s">
        <v>105</v>
      </c>
      <c r="B242" s="71" t="s">
        <v>335</v>
      </c>
      <c r="C242" s="82" t="s">
        <v>568</v>
      </c>
      <c r="D242" s="23" t="s">
        <v>22</v>
      </c>
      <c r="E242" s="26" t="s">
        <v>20</v>
      </c>
      <c r="F242" s="9">
        <v>9.1780000000000008</v>
      </c>
      <c r="G242" s="150">
        <v>88.11</v>
      </c>
    </row>
    <row r="243" spans="1:9">
      <c r="A243" s="1" t="s">
        <v>105</v>
      </c>
      <c r="B243" s="71" t="s">
        <v>336</v>
      </c>
      <c r="C243" s="82" t="s">
        <v>567</v>
      </c>
      <c r="D243" s="23" t="s">
        <v>22</v>
      </c>
      <c r="E243" s="26" t="s">
        <v>20</v>
      </c>
      <c r="F243" s="9">
        <v>3.1760000000000002</v>
      </c>
      <c r="G243" s="150">
        <v>30.49</v>
      </c>
    </row>
    <row r="244" spans="1:9" ht="15.75" thickBot="1">
      <c r="A244" s="12"/>
      <c r="B244" s="72"/>
      <c r="C244" s="12"/>
      <c r="D244" s="12"/>
      <c r="E244" s="12"/>
      <c r="F244" s="11"/>
      <c r="G244" s="154"/>
    </row>
    <row r="245" spans="1:9" ht="26.25" customHeight="1" thickBot="1">
      <c r="A245" s="188"/>
      <c r="B245" s="185"/>
      <c r="C245" s="185"/>
      <c r="D245" s="185"/>
      <c r="E245" s="186"/>
      <c r="F245" s="45">
        <f>F243+F242+F241+F240+F239+F238+F237+F236+F235+F234+F233+F232+F231+F230+F229+F228</f>
        <v>140.05100000000002</v>
      </c>
      <c r="G245" s="151">
        <f>G228+G229+G230+G231+G232+G233+G234+G235+G236+G237+G238+G239+G240+G241+G242+G243</f>
        <v>1399.12</v>
      </c>
    </row>
    <row r="246" spans="1:9" ht="28.5" customHeight="1" thickBot="1">
      <c r="A246" s="97" t="s">
        <v>106</v>
      </c>
      <c r="B246" s="98"/>
      <c r="C246" s="98"/>
      <c r="D246" s="98"/>
      <c r="E246" s="98"/>
      <c r="F246" s="98"/>
      <c r="G246" s="99"/>
    </row>
    <row r="247" spans="1:9" ht="36" customHeight="1" thickBot="1">
      <c r="A247" s="129" t="s">
        <v>10</v>
      </c>
      <c r="B247" s="131" t="s">
        <v>6</v>
      </c>
      <c r="C247" s="132" t="s">
        <v>5</v>
      </c>
      <c r="D247" s="132" t="s">
        <v>7</v>
      </c>
      <c r="E247" s="132" t="s">
        <v>8</v>
      </c>
      <c r="F247" s="128" t="s">
        <v>9</v>
      </c>
      <c r="G247" s="127" t="s">
        <v>11</v>
      </c>
      <c r="H247" s="41" t="s">
        <v>319</v>
      </c>
    </row>
    <row r="248" spans="1:9">
      <c r="A248" s="1" t="s">
        <v>105</v>
      </c>
      <c r="B248" s="71" t="s">
        <v>552</v>
      </c>
      <c r="C248" s="82" t="s">
        <v>561</v>
      </c>
      <c r="D248" s="23" t="s">
        <v>22</v>
      </c>
      <c r="E248" s="26" t="s">
        <v>20</v>
      </c>
      <c r="F248" s="9">
        <v>7.4509999999999996</v>
      </c>
      <c r="G248" s="150">
        <v>71.53</v>
      </c>
    </row>
    <row r="249" spans="1:9">
      <c r="A249" s="1" t="s">
        <v>105</v>
      </c>
      <c r="B249" s="71" t="s">
        <v>553</v>
      </c>
      <c r="C249" s="82" t="s">
        <v>561</v>
      </c>
      <c r="D249" s="23" t="s">
        <v>22</v>
      </c>
      <c r="E249" s="26" t="s">
        <v>20</v>
      </c>
      <c r="F249" s="9">
        <v>8.4149999999999991</v>
      </c>
      <c r="G249" s="150">
        <v>80.78</v>
      </c>
    </row>
    <row r="250" spans="1:9">
      <c r="A250" s="1" t="s">
        <v>105</v>
      </c>
      <c r="B250" s="71" t="s">
        <v>554</v>
      </c>
      <c r="C250" s="82" t="s">
        <v>561</v>
      </c>
      <c r="D250" s="25" t="s">
        <v>19</v>
      </c>
      <c r="E250" s="26" t="s">
        <v>20</v>
      </c>
      <c r="F250" s="9">
        <v>7.57</v>
      </c>
      <c r="G250" s="150">
        <v>68.13</v>
      </c>
      <c r="H250" s="31">
        <f>F318+F319</f>
        <v>12.497</v>
      </c>
    </row>
    <row r="251" spans="1:9">
      <c r="A251" s="1" t="s">
        <v>105</v>
      </c>
      <c r="B251" s="71" t="s">
        <v>558</v>
      </c>
      <c r="C251" s="82" t="s">
        <v>560</v>
      </c>
      <c r="D251" s="25" t="s">
        <v>19</v>
      </c>
      <c r="E251" s="26" t="s">
        <v>20</v>
      </c>
      <c r="F251" s="9">
        <v>1.095</v>
      </c>
      <c r="G251" s="150">
        <v>9.85</v>
      </c>
      <c r="H251" s="31">
        <f>F248+F249+F250+F251+F252+F253+F254+F255+F256+F257+F258+F260+F261+F262+F263+F264+F265+F266+F267+F268+F269+F270+F271+F272+F273+F274+F275+F276+F277+F278+F279+F280+F281+F282+F283+F285+F286+F287+F288+F289+F290+F291+F292+F293+F294+F295+F296+F297+F298+F299+F300+F301+F302+F303+F304+F305+F306+F307+F308+F309+F310+F311+F312+F313+F314+F315+F316+F317+F320+F321+F322+F323+F324+F325+F326+F327+F328+F329+F330+F331+F332+F333+F334+F335+F336+F337+F338+F339+F340+F341+F342+F343+F344+F345+F346+F347+F348+F349</f>
        <v>664.47500000000025</v>
      </c>
    </row>
    <row r="252" spans="1:9">
      <c r="A252" s="1" t="s">
        <v>105</v>
      </c>
      <c r="B252" s="71" t="s">
        <v>555</v>
      </c>
      <c r="C252" s="82" t="s">
        <v>561</v>
      </c>
      <c r="D252" s="23" t="s">
        <v>22</v>
      </c>
      <c r="E252" s="26" t="s">
        <v>20</v>
      </c>
      <c r="F252" s="9">
        <v>11.317</v>
      </c>
      <c r="G252" s="150">
        <v>108.64</v>
      </c>
    </row>
    <row r="253" spans="1:9">
      <c r="A253" s="1" t="s">
        <v>105</v>
      </c>
      <c r="B253" s="71" t="s">
        <v>556</v>
      </c>
      <c r="C253" s="82" t="s">
        <v>561</v>
      </c>
      <c r="D253" s="23" t="s">
        <v>21</v>
      </c>
      <c r="E253" s="26" t="s">
        <v>20</v>
      </c>
      <c r="F253" s="9">
        <v>3.286</v>
      </c>
      <c r="G253" s="150">
        <v>33.520000000000003</v>
      </c>
    </row>
    <row r="254" spans="1:9">
      <c r="A254" s="1" t="s">
        <v>105</v>
      </c>
      <c r="B254" s="71" t="s">
        <v>557</v>
      </c>
      <c r="C254" s="82" t="s">
        <v>562</v>
      </c>
      <c r="D254" s="25" t="s">
        <v>19</v>
      </c>
      <c r="E254" s="26" t="s">
        <v>20</v>
      </c>
      <c r="F254" s="9">
        <v>2.0089999999999999</v>
      </c>
      <c r="G254" s="150">
        <v>18.079999999999998</v>
      </c>
    </row>
    <row r="255" spans="1:9">
      <c r="A255" s="1" t="s">
        <v>105</v>
      </c>
      <c r="B255" s="71" t="s">
        <v>575</v>
      </c>
      <c r="C255" s="82" t="s">
        <v>576</v>
      </c>
      <c r="D255" s="23" t="s">
        <v>22</v>
      </c>
      <c r="E255" s="26" t="s">
        <v>20</v>
      </c>
      <c r="F255" s="9">
        <v>2.4670000000000001</v>
      </c>
      <c r="G255" s="150">
        <v>23.68</v>
      </c>
      <c r="I255" s="31"/>
    </row>
    <row r="256" spans="1:9">
      <c r="A256" s="1" t="s">
        <v>105</v>
      </c>
      <c r="B256" s="71" t="s">
        <v>194</v>
      </c>
      <c r="C256" s="82" t="s">
        <v>562</v>
      </c>
      <c r="D256" s="23" t="s">
        <v>22</v>
      </c>
      <c r="E256" s="26" t="s">
        <v>20</v>
      </c>
      <c r="F256" s="9">
        <v>11.023999999999999</v>
      </c>
      <c r="G256" s="150">
        <v>105.83</v>
      </c>
    </row>
    <row r="257" spans="1:7">
      <c r="A257" s="1" t="s">
        <v>105</v>
      </c>
      <c r="B257" s="71" t="s">
        <v>577</v>
      </c>
      <c r="C257" s="82" t="s">
        <v>578</v>
      </c>
      <c r="D257" s="25" t="s">
        <v>19</v>
      </c>
      <c r="E257" s="26" t="s">
        <v>20</v>
      </c>
      <c r="F257" s="9">
        <v>2.0139999999999998</v>
      </c>
      <c r="G257" s="150">
        <v>18.13</v>
      </c>
    </row>
    <row r="258" spans="1:7">
      <c r="A258" s="1" t="s">
        <v>105</v>
      </c>
      <c r="B258" s="71" t="s">
        <v>579</v>
      </c>
      <c r="C258" s="82" t="s">
        <v>580</v>
      </c>
      <c r="D258" s="23" t="s">
        <v>22</v>
      </c>
      <c r="E258" s="10" t="s">
        <v>117</v>
      </c>
      <c r="F258" s="9">
        <v>35.978999999999999</v>
      </c>
      <c r="G258" s="150">
        <v>345.4</v>
      </c>
    </row>
    <row r="259" spans="1:7">
      <c r="A259" s="1" t="s">
        <v>105</v>
      </c>
      <c r="B259" s="71" t="s">
        <v>581</v>
      </c>
      <c r="C259" s="82" t="s">
        <v>582</v>
      </c>
      <c r="D259" s="23" t="s">
        <v>22</v>
      </c>
      <c r="E259" s="10" t="s">
        <v>117</v>
      </c>
      <c r="F259" s="9">
        <v>12.566000000000001</v>
      </c>
      <c r="G259" s="150">
        <v>120.63</v>
      </c>
    </row>
    <row r="260" spans="1:7">
      <c r="A260" s="1" t="s">
        <v>105</v>
      </c>
      <c r="B260" s="71" t="s">
        <v>583</v>
      </c>
      <c r="C260" s="82" t="s">
        <v>584</v>
      </c>
      <c r="D260" s="25" t="s">
        <v>19</v>
      </c>
      <c r="E260" s="26" t="s">
        <v>20</v>
      </c>
      <c r="F260" s="9">
        <v>8.6470000000000002</v>
      </c>
      <c r="G260" s="150">
        <v>77.819999999999993</v>
      </c>
    </row>
    <row r="261" spans="1:7">
      <c r="A261" s="1" t="s">
        <v>105</v>
      </c>
      <c r="B261" s="71" t="s">
        <v>585</v>
      </c>
      <c r="C261" s="82" t="s">
        <v>574</v>
      </c>
      <c r="D261" s="23" t="s">
        <v>22</v>
      </c>
      <c r="E261" s="10" t="s">
        <v>117</v>
      </c>
      <c r="F261" s="9">
        <v>8.9329999999999998</v>
      </c>
      <c r="G261" s="150">
        <v>85.76</v>
      </c>
    </row>
    <row r="262" spans="1:7">
      <c r="A262" s="1" t="s">
        <v>105</v>
      </c>
      <c r="B262" s="71" t="s">
        <v>586</v>
      </c>
      <c r="C262" s="82" t="s">
        <v>574</v>
      </c>
      <c r="D262" s="23" t="s">
        <v>22</v>
      </c>
      <c r="E262" s="10" t="s">
        <v>117</v>
      </c>
      <c r="F262" s="9">
        <v>8.7959999999999994</v>
      </c>
      <c r="G262" s="150">
        <v>84.44</v>
      </c>
    </row>
    <row r="263" spans="1:7">
      <c r="A263" s="1" t="s">
        <v>105</v>
      </c>
      <c r="B263" s="71" t="s">
        <v>587</v>
      </c>
      <c r="C263" s="82" t="s">
        <v>574</v>
      </c>
      <c r="D263" s="23" t="s">
        <v>22</v>
      </c>
      <c r="E263" s="10" t="s">
        <v>117</v>
      </c>
      <c r="F263" s="9">
        <v>12.532</v>
      </c>
      <c r="G263" s="150">
        <v>120.31</v>
      </c>
    </row>
    <row r="264" spans="1:7">
      <c r="A264" s="1" t="s">
        <v>105</v>
      </c>
      <c r="B264" s="71" t="s">
        <v>588</v>
      </c>
      <c r="C264" s="82" t="s">
        <v>574</v>
      </c>
      <c r="D264" s="23" t="s">
        <v>22</v>
      </c>
      <c r="E264" s="10" t="s">
        <v>117</v>
      </c>
      <c r="F264" s="9">
        <v>8.5809999999999995</v>
      </c>
      <c r="G264" s="150">
        <v>82.38</v>
      </c>
    </row>
    <row r="265" spans="1:7">
      <c r="A265" s="1" t="s">
        <v>105</v>
      </c>
      <c r="B265" s="71" t="s">
        <v>589</v>
      </c>
      <c r="C265" s="82" t="s">
        <v>574</v>
      </c>
      <c r="D265" s="23" t="s">
        <v>22</v>
      </c>
      <c r="E265" s="10" t="s">
        <v>117</v>
      </c>
      <c r="F265" s="9">
        <v>1.4470000000000001</v>
      </c>
      <c r="G265" s="150">
        <v>13.89</v>
      </c>
    </row>
    <row r="266" spans="1:7">
      <c r="A266" s="1" t="s">
        <v>105</v>
      </c>
      <c r="B266" s="71" t="s">
        <v>590</v>
      </c>
      <c r="C266" s="82" t="s">
        <v>591</v>
      </c>
      <c r="D266" s="23" t="s">
        <v>22</v>
      </c>
      <c r="E266" s="26" t="s">
        <v>20</v>
      </c>
      <c r="F266" s="9">
        <v>0.59399999999999997</v>
      </c>
      <c r="G266" s="150">
        <v>5.7</v>
      </c>
    </row>
    <row r="267" spans="1:7">
      <c r="A267" s="1" t="s">
        <v>105</v>
      </c>
      <c r="B267" s="71" t="s">
        <v>592</v>
      </c>
      <c r="C267" s="82" t="s">
        <v>593</v>
      </c>
      <c r="D267" s="23" t="s">
        <v>22</v>
      </c>
      <c r="E267" s="26" t="s">
        <v>20</v>
      </c>
      <c r="F267" s="9">
        <v>2.2349999999999999</v>
      </c>
      <c r="G267" s="150">
        <v>21.46</v>
      </c>
    </row>
    <row r="268" spans="1:7">
      <c r="A268" s="1" t="s">
        <v>105</v>
      </c>
      <c r="B268" s="71" t="s">
        <v>594</v>
      </c>
      <c r="C268" s="82" t="s">
        <v>595</v>
      </c>
      <c r="D268" s="25" t="s">
        <v>19</v>
      </c>
      <c r="E268" s="10" t="s">
        <v>117</v>
      </c>
      <c r="F268" s="9">
        <v>3.6379999999999999</v>
      </c>
      <c r="G268" s="150">
        <v>32.74</v>
      </c>
    </row>
    <row r="269" spans="1:7">
      <c r="A269" s="1" t="s">
        <v>105</v>
      </c>
      <c r="B269" s="71" t="s">
        <v>596</v>
      </c>
      <c r="C269" s="82" t="s">
        <v>595</v>
      </c>
      <c r="D269" s="23" t="s">
        <v>19</v>
      </c>
      <c r="E269" s="10" t="s">
        <v>117</v>
      </c>
      <c r="F269" s="9">
        <v>2.1349999999999998</v>
      </c>
      <c r="G269" s="150">
        <v>19.21</v>
      </c>
    </row>
    <row r="270" spans="1:7">
      <c r="A270" s="1" t="s">
        <v>105</v>
      </c>
      <c r="B270" s="71" t="s">
        <v>597</v>
      </c>
      <c r="C270" s="82" t="s">
        <v>595</v>
      </c>
      <c r="D270" s="25" t="s">
        <v>19</v>
      </c>
      <c r="E270" s="26" t="s">
        <v>20</v>
      </c>
      <c r="F270" s="9">
        <v>3.9790000000000001</v>
      </c>
      <c r="G270" s="150">
        <v>35.81</v>
      </c>
    </row>
    <row r="271" spans="1:7">
      <c r="A271" s="1" t="s">
        <v>105</v>
      </c>
      <c r="B271" s="71" t="s">
        <v>598</v>
      </c>
      <c r="C271" s="82" t="s">
        <v>599</v>
      </c>
      <c r="D271" s="25" t="s">
        <v>19</v>
      </c>
      <c r="E271" s="26" t="s">
        <v>20</v>
      </c>
      <c r="F271" s="9">
        <v>6.1</v>
      </c>
      <c r="G271" s="150">
        <v>54.9</v>
      </c>
    </row>
    <row r="272" spans="1:7">
      <c r="A272" s="1" t="s">
        <v>105</v>
      </c>
      <c r="B272" s="71" t="s">
        <v>600</v>
      </c>
      <c r="C272" s="82" t="s">
        <v>595</v>
      </c>
      <c r="D272" s="25" t="s">
        <v>19</v>
      </c>
      <c r="E272" s="10" t="s">
        <v>117</v>
      </c>
      <c r="F272" s="9">
        <v>1.27</v>
      </c>
      <c r="G272" s="150">
        <v>11.43</v>
      </c>
    </row>
    <row r="273" spans="1:10">
      <c r="A273" s="1" t="s">
        <v>105</v>
      </c>
      <c r="B273" s="71" t="s">
        <v>14</v>
      </c>
      <c r="C273" s="82" t="s">
        <v>601</v>
      </c>
      <c r="D273" s="23" t="s">
        <v>22</v>
      </c>
      <c r="E273" s="10" t="s">
        <v>117</v>
      </c>
      <c r="F273" s="9">
        <v>6.6219999999999999</v>
      </c>
      <c r="G273" s="150">
        <v>63.57</v>
      </c>
    </row>
    <row r="274" spans="1:10">
      <c r="A274" s="1" t="s">
        <v>105</v>
      </c>
      <c r="B274" s="71" t="s">
        <v>602</v>
      </c>
      <c r="C274" s="82" t="s">
        <v>601</v>
      </c>
      <c r="D274" s="23" t="s">
        <v>22</v>
      </c>
      <c r="E274" s="10" t="s">
        <v>117</v>
      </c>
      <c r="F274" s="9">
        <v>3.956</v>
      </c>
      <c r="G274" s="150">
        <v>37.979999999999997</v>
      </c>
    </row>
    <row r="275" spans="1:10">
      <c r="A275" s="1" t="s">
        <v>105</v>
      </c>
      <c r="B275" s="71" t="s">
        <v>603</v>
      </c>
      <c r="C275" s="82" t="s">
        <v>601</v>
      </c>
      <c r="D275" s="23" t="s">
        <v>22</v>
      </c>
      <c r="E275" s="10" t="s">
        <v>117</v>
      </c>
      <c r="F275" s="9">
        <v>1.835</v>
      </c>
      <c r="G275" s="150">
        <v>17.62</v>
      </c>
      <c r="J275" s="31"/>
    </row>
    <row r="276" spans="1:10">
      <c r="A276" s="1" t="s">
        <v>105</v>
      </c>
      <c r="B276" s="71" t="s">
        <v>604</v>
      </c>
      <c r="C276" s="82" t="s">
        <v>605</v>
      </c>
      <c r="D276" s="23" t="s">
        <v>22</v>
      </c>
      <c r="E276" s="10" t="s">
        <v>117</v>
      </c>
      <c r="F276" s="9">
        <v>4.1970000000000001</v>
      </c>
      <c r="G276" s="150">
        <v>40.29</v>
      </c>
      <c r="J276" s="31"/>
    </row>
    <row r="277" spans="1:10">
      <c r="A277" s="1" t="s">
        <v>105</v>
      </c>
      <c r="B277" s="71" t="s">
        <v>606</v>
      </c>
      <c r="C277" s="82" t="s">
        <v>605</v>
      </c>
      <c r="D277" s="23" t="s">
        <v>22</v>
      </c>
      <c r="E277" s="10" t="s">
        <v>117</v>
      </c>
      <c r="F277" s="9">
        <v>2.839</v>
      </c>
      <c r="G277" s="150">
        <v>27.25</v>
      </c>
      <c r="J277" s="31"/>
    </row>
    <row r="278" spans="1:10">
      <c r="A278" s="1" t="s">
        <v>105</v>
      </c>
      <c r="B278" s="71" t="s">
        <v>607</v>
      </c>
      <c r="C278" s="82" t="s">
        <v>601</v>
      </c>
      <c r="D278" s="23" t="s">
        <v>22</v>
      </c>
      <c r="E278" s="10" t="s">
        <v>117</v>
      </c>
      <c r="F278" s="9">
        <v>43.801000000000002</v>
      </c>
      <c r="G278" s="150">
        <v>420.49</v>
      </c>
      <c r="J278" s="31"/>
    </row>
    <row r="279" spans="1:10">
      <c r="A279" s="1" t="s">
        <v>105</v>
      </c>
      <c r="B279" s="71" t="s">
        <v>608</v>
      </c>
      <c r="C279" s="82" t="s">
        <v>593</v>
      </c>
      <c r="D279" s="23" t="s">
        <v>22</v>
      </c>
      <c r="E279" s="26" t="s">
        <v>20</v>
      </c>
      <c r="F279" s="9">
        <v>4.3979999999999997</v>
      </c>
      <c r="G279" s="150">
        <v>42.22</v>
      </c>
      <c r="J279" s="31"/>
    </row>
    <row r="280" spans="1:10">
      <c r="A280" s="1" t="s">
        <v>105</v>
      </c>
      <c r="B280" s="71" t="s">
        <v>609</v>
      </c>
      <c r="C280" s="82" t="s">
        <v>593</v>
      </c>
      <c r="D280" s="23" t="s">
        <v>22</v>
      </c>
      <c r="E280" s="26" t="s">
        <v>20</v>
      </c>
      <c r="F280" s="9">
        <v>18.690000000000001</v>
      </c>
      <c r="G280" s="150">
        <v>179.42</v>
      </c>
      <c r="J280" s="31"/>
    </row>
    <row r="281" spans="1:10">
      <c r="A281" s="1" t="s">
        <v>105</v>
      </c>
      <c r="B281" s="71" t="s">
        <v>610</v>
      </c>
      <c r="C281" s="82" t="s">
        <v>593</v>
      </c>
      <c r="D281" s="25" t="s">
        <v>21</v>
      </c>
      <c r="E281" s="26" t="s">
        <v>20</v>
      </c>
      <c r="F281" s="9">
        <v>3.9569999999999999</v>
      </c>
      <c r="G281" s="150">
        <v>40.36</v>
      </c>
      <c r="J281" s="31"/>
    </row>
    <row r="282" spans="1:10">
      <c r="A282" s="1" t="s">
        <v>105</v>
      </c>
      <c r="B282" s="71" t="s">
        <v>611</v>
      </c>
      <c r="C282" s="82" t="s">
        <v>612</v>
      </c>
      <c r="D282" s="25" t="s">
        <v>21</v>
      </c>
      <c r="E282" s="26" t="s">
        <v>20</v>
      </c>
      <c r="F282" s="9">
        <v>3.2709999999999999</v>
      </c>
      <c r="G282" s="150">
        <v>33.36</v>
      </c>
      <c r="J282" s="31"/>
    </row>
    <row r="283" spans="1:10">
      <c r="A283" s="1" t="s">
        <v>105</v>
      </c>
      <c r="B283" s="71" t="s">
        <v>613</v>
      </c>
      <c r="C283" s="82" t="s">
        <v>614</v>
      </c>
      <c r="D283" s="23" t="s">
        <v>22</v>
      </c>
      <c r="E283" s="26" t="s">
        <v>20</v>
      </c>
      <c r="F283" s="9">
        <v>5.6449999999999996</v>
      </c>
      <c r="G283" s="150">
        <v>54.19</v>
      </c>
      <c r="J283" s="31"/>
    </row>
    <row r="284" spans="1:10">
      <c r="A284" s="1" t="s">
        <v>105</v>
      </c>
      <c r="B284" s="71" t="s">
        <v>615</v>
      </c>
      <c r="C284" s="82" t="s">
        <v>616</v>
      </c>
      <c r="D284" s="25" t="s">
        <v>19</v>
      </c>
      <c r="E284" s="26" t="s">
        <v>20</v>
      </c>
      <c r="F284" s="9">
        <v>3.319</v>
      </c>
      <c r="G284" s="150">
        <v>29.87</v>
      </c>
      <c r="J284" s="31"/>
    </row>
    <row r="285" spans="1:10">
      <c r="A285" s="1" t="s">
        <v>105</v>
      </c>
      <c r="B285" s="71" t="s">
        <v>617</v>
      </c>
      <c r="C285" s="82" t="s">
        <v>618</v>
      </c>
      <c r="D285" s="25" t="s">
        <v>19</v>
      </c>
      <c r="E285" s="26" t="s">
        <v>20</v>
      </c>
      <c r="F285" s="9">
        <v>5.29</v>
      </c>
      <c r="G285" s="40">
        <v>47.61</v>
      </c>
      <c r="J285" s="31"/>
    </row>
    <row r="286" spans="1:10">
      <c r="A286" s="1" t="s">
        <v>105</v>
      </c>
      <c r="B286" s="71" t="s">
        <v>619</v>
      </c>
      <c r="C286" s="82" t="s">
        <v>620</v>
      </c>
      <c r="D286" s="23" t="s">
        <v>22</v>
      </c>
      <c r="E286" s="10" t="s">
        <v>117</v>
      </c>
      <c r="F286" s="9">
        <v>4.1470000000000002</v>
      </c>
      <c r="G286" s="40">
        <v>39.81</v>
      </c>
      <c r="J286" s="31"/>
    </row>
    <row r="287" spans="1:10">
      <c r="A287" s="1" t="s">
        <v>105</v>
      </c>
      <c r="B287" s="71" t="s">
        <v>621</v>
      </c>
      <c r="C287" s="82" t="s">
        <v>622</v>
      </c>
      <c r="D287" s="23" t="s">
        <v>22</v>
      </c>
      <c r="E287" s="10" t="s">
        <v>117</v>
      </c>
      <c r="F287" s="9">
        <v>0.89100000000000001</v>
      </c>
      <c r="G287" s="40">
        <v>8.5500000000000007</v>
      </c>
      <c r="J287" s="31"/>
    </row>
    <row r="288" spans="1:10">
      <c r="A288" s="1" t="s">
        <v>105</v>
      </c>
      <c r="B288" s="71" t="s">
        <v>623</v>
      </c>
      <c r="C288" s="82" t="s">
        <v>622</v>
      </c>
      <c r="D288" s="23" t="s">
        <v>22</v>
      </c>
      <c r="E288" s="10" t="s">
        <v>117</v>
      </c>
      <c r="F288" s="9">
        <v>0.59399999999999997</v>
      </c>
      <c r="G288" s="160">
        <v>5.7</v>
      </c>
      <c r="J288" s="31"/>
    </row>
    <row r="289" spans="1:10">
      <c r="A289" s="1" t="s">
        <v>105</v>
      </c>
      <c r="B289" s="71" t="s">
        <v>624</v>
      </c>
      <c r="C289" s="82" t="s">
        <v>622</v>
      </c>
      <c r="D289" s="23" t="s">
        <v>22</v>
      </c>
      <c r="E289" s="10" t="s">
        <v>117</v>
      </c>
      <c r="F289" s="9">
        <v>0.67</v>
      </c>
      <c r="G289" s="160">
        <v>6.43</v>
      </c>
      <c r="J289" s="31"/>
    </row>
    <row r="290" spans="1:10">
      <c r="A290" s="1" t="s">
        <v>105</v>
      </c>
      <c r="B290" s="71" t="s">
        <v>625</v>
      </c>
      <c r="C290" s="82" t="s">
        <v>622</v>
      </c>
      <c r="D290" s="23" t="s">
        <v>22</v>
      </c>
      <c r="E290" s="10" t="s">
        <v>117</v>
      </c>
      <c r="F290" s="9">
        <v>1.6719999999999999</v>
      </c>
      <c r="G290" s="160">
        <v>16.05</v>
      </c>
      <c r="J290" s="31"/>
    </row>
    <row r="291" spans="1:10">
      <c r="A291" s="1" t="s">
        <v>105</v>
      </c>
      <c r="B291" s="71" t="s">
        <v>626</v>
      </c>
      <c r="C291" s="82" t="s">
        <v>627</v>
      </c>
      <c r="D291" s="25" t="s">
        <v>19</v>
      </c>
      <c r="E291" s="10" t="s">
        <v>117</v>
      </c>
      <c r="F291" s="9">
        <v>3.1850000000000001</v>
      </c>
      <c r="G291" s="160">
        <v>28.66</v>
      </c>
      <c r="J291" s="31"/>
    </row>
    <row r="292" spans="1:10">
      <c r="A292" s="1" t="s">
        <v>105</v>
      </c>
      <c r="B292" s="71" t="s">
        <v>628</v>
      </c>
      <c r="C292" s="82" t="s">
        <v>620</v>
      </c>
      <c r="D292" s="25" t="s">
        <v>19</v>
      </c>
      <c r="E292" s="10" t="s">
        <v>117</v>
      </c>
      <c r="F292" s="9">
        <v>1.794</v>
      </c>
      <c r="G292" s="160">
        <v>16.149999999999999</v>
      </c>
      <c r="J292" s="31"/>
    </row>
    <row r="293" spans="1:10">
      <c r="A293" s="1" t="s">
        <v>105</v>
      </c>
      <c r="B293" s="71" t="s">
        <v>629</v>
      </c>
      <c r="C293" s="82" t="s">
        <v>630</v>
      </c>
      <c r="D293" s="25" t="s">
        <v>21</v>
      </c>
      <c r="E293" s="26" t="s">
        <v>20</v>
      </c>
      <c r="F293" s="9">
        <v>34.624000000000002</v>
      </c>
      <c r="G293" s="160">
        <v>353.16</v>
      </c>
      <c r="J293" s="31"/>
    </row>
    <row r="294" spans="1:10">
      <c r="A294" s="1" t="s">
        <v>105</v>
      </c>
      <c r="B294" s="71" t="s">
        <v>631</v>
      </c>
      <c r="C294" s="82" t="s">
        <v>632</v>
      </c>
      <c r="D294" s="23" t="s">
        <v>22</v>
      </c>
      <c r="E294" s="10" t="s">
        <v>117</v>
      </c>
      <c r="F294" s="9">
        <v>2.8639999999999999</v>
      </c>
      <c r="G294" s="160">
        <v>27.49</v>
      </c>
      <c r="J294" s="31"/>
    </row>
    <row r="295" spans="1:10">
      <c r="A295" s="1" t="s">
        <v>105</v>
      </c>
      <c r="B295" s="71" t="s">
        <v>633</v>
      </c>
      <c r="C295" s="82" t="s">
        <v>632</v>
      </c>
      <c r="D295" s="23" t="s">
        <v>22</v>
      </c>
      <c r="E295" s="10" t="s">
        <v>117</v>
      </c>
      <c r="F295" s="9">
        <v>1.3340000000000001</v>
      </c>
      <c r="G295" s="160">
        <v>12.81</v>
      </c>
      <c r="J295" s="31"/>
    </row>
    <row r="296" spans="1:10">
      <c r="A296" s="1" t="s">
        <v>105</v>
      </c>
      <c r="B296" s="71" t="s">
        <v>247</v>
      </c>
      <c r="C296" s="82" t="s">
        <v>632</v>
      </c>
      <c r="D296" s="23" t="s">
        <v>22</v>
      </c>
      <c r="E296" s="10" t="s">
        <v>117</v>
      </c>
      <c r="F296" s="9">
        <v>3.4750000000000001</v>
      </c>
      <c r="G296" s="160">
        <v>33.36</v>
      </c>
      <c r="J296" s="31"/>
    </row>
    <row r="297" spans="1:10">
      <c r="A297" s="1" t="s">
        <v>105</v>
      </c>
      <c r="B297" s="71" t="s">
        <v>634</v>
      </c>
      <c r="C297" s="82" t="s">
        <v>635</v>
      </c>
      <c r="D297" s="23" t="s">
        <v>22</v>
      </c>
      <c r="E297" s="10" t="s">
        <v>117</v>
      </c>
      <c r="F297" s="9">
        <v>1.34</v>
      </c>
      <c r="G297" s="160">
        <v>12.86</v>
      </c>
    </row>
    <row r="298" spans="1:10">
      <c r="A298" s="1" t="s">
        <v>105</v>
      </c>
      <c r="B298" s="72" t="s">
        <v>636</v>
      </c>
      <c r="C298" s="83" t="s">
        <v>570</v>
      </c>
      <c r="D298" s="25" t="s">
        <v>21</v>
      </c>
      <c r="E298" s="26" t="s">
        <v>20</v>
      </c>
      <c r="F298" s="11">
        <v>50.404000000000003</v>
      </c>
      <c r="G298" s="161">
        <v>514.12</v>
      </c>
    </row>
    <row r="299" spans="1:10">
      <c r="A299" s="1" t="s">
        <v>105</v>
      </c>
      <c r="B299" s="72" t="s">
        <v>637</v>
      </c>
      <c r="C299" s="83" t="s">
        <v>570</v>
      </c>
      <c r="D299" s="25" t="s">
        <v>21</v>
      </c>
      <c r="E299" s="26" t="s">
        <v>20</v>
      </c>
      <c r="F299" s="11">
        <v>12.468999999999999</v>
      </c>
      <c r="G299" s="161">
        <v>127.18</v>
      </c>
    </row>
    <row r="300" spans="1:10">
      <c r="A300" s="1" t="s">
        <v>105</v>
      </c>
      <c r="B300" s="72" t="s">
        <v>638</v>
      </c>
      <c r="C300" s="83" t="s">
        <v>570</v>
      </c>
      <c r="D300" s="25" t="s">
        <v>21</v>
      </c>
      <c r="E300" s="26" t="s">
        <v>20</v>
      </c>
      <c r="F300" s="11">
        <v>0.621</v>
      </c>
      <c r="G300" s="161">
        <v>6.33</v>
      </c>
    </row>
    <row r="301" spans="1:10">
      <c r="A301" s="1" t="s">
        <v>105</v>
      </c>
      <c r="B301" s="72" t="s">
        <v>639</v>
      </c>
      <c r="C301" s="83" t="s">
        <v>640</v>
      </c>
      <c r="D301" s="25" t="s">
        <v>19</v>
      </c>
      <c r="E301" s="26" t="s">
        <v>20</v>
      </c>
      <c r="F301" s="11">
        <v>0.43</v>
      </c>
      <c r="G301" s="161">
        <v>3.87</v>
      </c>
      <c r="H301" s="31"/>
    </row>
    <row r="302" spans="1:10">
      <c r="A302" s="1" t="s">
        <v>105</v>
      </c>
      <c r="B302" s="72" t="s">
        <v>641</v>
      </c>
      <c r="C302" s="83" t="s">
        <v>642</v>
      </c>
      <c r="D302" s="25" t="s">
        <v>21</v>
      </c>
      <c r="E302" s="10" t="s">
        <v>117</v>
      </c>
      <c r="F302" s="11">
        <v>1.37</v>
      </c>
      <c r="G302" s="161">
        <v>13.97</v>
      </c>
      <c r="I302" s="31"/>
    </row>
    <row r="303" spans="1:10">
      <c r="A303" s="1" t="s">
        <v>105</v>
      </c>
      <c r="B303" s="72" t="s">
        <v>643</v>
      </c>
      <c r="C303" s="83" t="s">
        <v>644</v>
      </c>
      <c r="D303" s="25" t="s">
        <v>19</v>
      </c>
      <c r="E303" s="26" t="s">
        <v>20</v>
      </c>
      <c r="F303" s="11">
        <v>2.0739999999999998</v>
      </c>
      <c r="G303" s="161">
        <v>18.670000000000002</v>
      </c>
      <c r="H303" s="31"/>
    </row>
    <row r="304" spans="1:10">
      <c r="A304" s="1" t="s">
        <v>105</v>
      </c>
      <c r="B304" s="72" t="s">
        <v>645</v>
      </c>
      <c r="C304" s="83" t="s">
        <v>644</v>
      </c>
      <c r="D304" s="25" t="s">
        <v>21</v>
      </c>
      <c r="E304" s="26" t="s">
        <v>20</v>
      </c>
      <c r="F304" s="11">
        <v>1.5469999999999999</v>
      </c>
      <c r="G304" s="161">
        <v>15.78</v>
      </c>
      <c r="I304" s="31"/>
    </row>
    <row r="305" spans="1:7">
      <c r="A305" s="1" t="s">
        <v>105</v>
      </c>
      <c r="B305" s="72" t="s">
        <v>646</v>
      </c>
      <c r="C305" s="83" t="s">
        <v>569</v>
      </c>
      <c r="D305" s="25" t="s">
        <v>21</v>
      </c>
      <c r="E305" s="26" t="s">
        <v>20</v>
      </c>
      <c r="F305" s="11">
        <v>23.035</v>
      </c>
      <c r="G305" s="161">
        <v>234.96</v>
      </c>
    </row>
    <row r="306" spans="1:7">
      <c r="A306" s="1" t="s">
        <v>105</v>
      </c>
      <c r="B306" s="72" t="s">
        <v>233</v>
      </c>
      <c r="C306" s="83" t="s">
        <v>564</v>
      </c>
      <c r="D306" s="25" t="s">
        <v>19</v>
      </c>
      <c r="E306" s="26" t="s">
        <v>20</v>
      </c>
      <c r="F306" s="11">
        <v>0.98699999999999999</v>
      </c>
      <c r="G306" s="161">
        <v>8.8800000000000008</v>
      </c>
    </row>
    <row r="307" spans="1:7">
      <c r="A307" s="1" t="s">
        <v>105</v>
      </c>
      <c r="B307" s="72" t="s">
        <v>647</v>
      </c>
      <c r="C307" s="83" t="s">
        <v>648</v>
      </c>
      <c r="D307" s="25" t="s">
        <v>19</v>
      </c>
      <c r="E307" s="26" t="s">
        <v>20</v>
      </c>
      <c r="F307" s="11">
        <v>2.7109999999999999</v>
      </c>
      <c r="G307" s="161">
        <v>24.4</v>
      </c>
    </row>
    <row r="308" spans="1:7">
      <c r="A308" s="1" t="s">
        <v>105</v>
      </c>
      <c r="B308" s="72" t="s">
        <v>526</v>
      </c>
      <c r="C308" s="83" t="s">
        <v>568</v>
      </c>
      <c r="D308" s="25" t="s">
        <v>21</v>
      </c>
      <c r="E308" s="26" t="s">
        <v>20</v>
      </c>
      <c r="F308" s="11">
        <v>34.753999999999998</v>
      </c>
      <c r="G308" s="161">
        <v>354.49</v>
      </c>
    </row>
    <row r="309" spans="1:7">
      <c r="A309" s="1" t="s">
        <v>105</v>
      </c>
      <c r="B309" s="72" t="s">
        <v>649</v>
      </c>
      <c r="C309" s="83" t="s">
        <v>568</v>
      </c>
      <c r="D309" s="25" t="s">
        <v>19</v>
      </c>
      <c r="E309" s="26" t="s">
        <v>20</v>
      </c>
      <c r="F309" s="11">
        <v>1.603</v>
      </c>
      <c r="G309" s="161">
        <v>14.43</v>
      </c>
    </row>
    <row r="310" spans="1:7">
      <c r="A310" s="1" t="s">
        <v>105</v>
      </c>
      <c r="B310" s="72" t="s">
        <v>650</v>
      </c>
      <c r="C310" s="83" t="s">
        <v>651</v>
      </c>
      <c r="D310" s="25" t="s">
        <v>21</v>
      </c>
      <c r="E310" s="26" t="s">
        <v>20</v>
      </c>
      <c r="F310" s="11">
        <v>1.43</v>
      </c>
      <c r="G310" s="161">
        <v>14.59</v>
      </c>
    </row>
    <row r="311" spans="1:7">
      <c r="A311" s="1" t="s">
        <v>105</v>
      </c>
      <c r="B311" s="72" t="s">
        <v>652</v>
      </c>
      <c r="C311" s="83" t="s">
        <v>653</v>
      </c>
      <c r="D311" s="25" t="s">
        <v>19</v>
      </c>
      <c r="E311" s="10" t="s">
        <v>117</v>
      </c>
      <c r="F311" s="11">
        <v>1.63</v>
      </c>
      <c r="G311" s="161">
        <v>14.67</v>
      </c>
    </row>
    <row r="312" spans="1:7">
      <c r="A312" s="1" t="s">
        <v>105</v>
      </c>
      <c r="B312" s="72" t="s">
        <v>654</v>
      </c>
      <c r="C312" s="83" t="s">
        <v>655</v>
      </c>
      <c r="D312" s="25" t="s">
        <v>19</v>
      </c>
      <c r="E312" s="10" t="s">
        <v>117</v>
      </c>
      <c r="F312" s="11">
        <v>2.448</v>
      </c>
      <c r="G312" s="161">
        <v>22.03</v>
      </c>
    </row>
    <row r="313" spans="1:7">
      <c r="A313" s="1" t="s">
        <v>105</v>
      </c>
      <c r="B313" s="72" t="s">
        <v>656</v>
      </c>
      <c r="C313" s="83" t="s">
        <v>657</v>
      </c>
      <c r="D313" s="23" t="s">
        <v>22</v>
      </c>
      <c r="E313" s="26" t="s">
        <v>20</v>
      </c>
      <c r="F313" s="11">
        <v>2.7669999999999999</v>
      </c>
      <c r="G313" s="161">
        <v>26.56</v>
      </c>
    </row>
    <row r="314" spans="1:7">
      <c r="A314" s="1" t="s">
        <v>105</v>
      </c>
      <c r="B314" s="72" t="s">
        <v>658</v>
      </c>
      <c r="C314" s="83" t="s">
        <v>657</v>
      </c>
      <c r="D314" s="25" t="s">
        <v>19</v>
      </c>
      <c r="E314" s="26" t="s">
        <v>20</v>
      </c>
      <c r="F314" s="11">
        <v>0.41299999999999998</v>
      </c>
      <c r="G314" s="161">
        <v>3.72</v>
      </c>
    </row>
    <row r="315" spans="1:7">
      <c r="A315" s="1" t="s">
        <v>105</v>
      </c>
      <c r="B315" s="72" t="s">
        <v>659</v>
      </c>
      <c r="C315" s="83" t="s">
        <v>657</v>
      </c>
      <c r="D315" s="25" t="s">
        <v>19</v>
      </c>
      <c r="E315" s="10" t="s">
        <v>117</v>
      </c>
      <c r="F315" s="11">
        <v>2.2389999999999999</v>
      </c>
      <c r="G315" s="161">
        <v>20.149999999999999</v>
      </c>
    </row>
    <row r="316" spans="1:7">
      <c r="A316" s="1" t="s">
        <v>105</v>
      </c>
      <c r="B316" s="72" t="s">
        <v>660</v>
      </c>
      <c r="C316" s="83" t="s">
        <v>657</v>
      </c>
      <c r="D316" s="25" t="s">
        <v>19</v>
      </c>
      <c r="E316" s="10" t="s">
        <v>117</v>
      </c>
      <c r="F316" s="11">
        <v>2.9870000000000001</v>
      </c>
      <c r="G316" s="161">
        <v>26.88</v>
      </c>
    </row>
    <row r="317" spans="1:7">
      <c r="A317" s="1" t="s">
        <v>105</v>
      </c>
      <c r="B317" s="72" t="s">
        <v>661</v>
      </c>
      <c r="C317" s="83" t="s">
        <v>662</v>
      </c>
      <c r="D317" s="23" t="s">
        <v>22</v>
      </c>
      <c r="E317" s="10" t="s">
        <v>117</v>
      </c>
      <c r="F317" s="11">
        <v>0.97199999999999998</v>
      </c>
      <c r="G317" s="161">
        <v>9.33</v>
      </c>
    </row>
    <row r="318" spans="1:7">
      <c r="A318" s="1" t="s">
        <v>105</v>
      </c>
      <c r="B318" s="72" t="s">
        <v>663</v>
      </c>
      <c r="C318" s="83" t="s">
        <v>664</v>
      </c>
      <c r="D318" s="25" t="s">
        <v>21</v>
      </c>
      <c r="E318" s="26" t="s">
        <v>57</v>
      </c>
      <c r="F318" s="84">
        <v>2.2160000000000002</v>
      </c>
      <c r="G318" s="161">
        <v>24.38</v>
      </c>
    </row>
    <row r="319" spans="1:7">
      <c r="A319" s="1" t="s">
        <v>105</v>
      </c>
      <c r="B319" s="72" t="s">
        <v>665</v>
      </c>
      <c r="C319" s="83" t="s">
        <v>664</v>
      </c>
      <c r="D319" s="25" t="s">
        <v>21</v>
      </c>
      <c r="E319" s="26" t="s">
        <v>57</v>
      </c>
      <c r="F319" s="84">
        <v>10.281000000000001</v>
      </c>
      <c r="G319" s="161">
        <v>113.09</v>
      </c>
    </row>
    <row r="320" spans="1:7">
      <c r="A320" s="1" t="s">
        <v>105</v>
      </c>
      <c r="B320" s="72" t="s">
        <v>666</v>
      </c>
      <c r="C320" s="83" t="s">
        <v>667</v>
      </c>
      <c r="D320" s="25" t="s">
        <v>21</v>
      </c>
      <c r="E320" s="10" t="s">
        <v>117</v>
      </c>
      <c r="F320" s="11">
        <v>0.67800000000000005</v>
      </c>
      <c r="G320" s="161">
        <v>6.92</v>
      </c>
    </row>
    <row r="321" spans="1:7">
      <c r="A321" s="1" t="s">
        <v>105</v>
      </c>
      <c r="B321" s="72" t="s">
        <v>668</v>
      </c>
      <c r="C321" s="83" t="s">
        <v>669</v>
      </c>
      <c r="D321" s="23" t="s">
        <v>22</v>
      </c>
      <c r="E321" s="26" t="s">
        <v>20</v>
      </c>
      <c r="F321" s="11">
        <v>3.214</v>
      </c>
      <c r="G321" s="162">
        <v>30.85</v>
      </c>
    </row>
    <row r="322" spans="1:7">
      <c r="A322" s="1" t="s">
        <v>105</v>
      </c>
      <c r="B322" s="72" t="s">
        <v>670</v>
      </c>
      <c r="C322" s="83" t="s">
        <v>669</v>
      </c>
      <c r="D322" s="23" t="s">
        <v>22</v>
      </c>
      <c r="E322" s="26" t="s">
        <v>20</v>
      </c>
      <c r="F322" s="11">
        <v>1.524</v>
      </c>
      <c r="G322" s="162">
        <v>14.63</v>
      </c>
    </row>
    <row r="323" spans="1:7">
      <c r="A323" s="1" t="s">
        <v>105</v>
      </c>
      <c r="B323" s="72" t="s">
        <v>671</v>
      </c>
      <c r="C323" s="83" t="s">
        <v>667</v>
      </c>
      <c r="D323" s="25" t="s">
        <v>21</v>
      </c>
      <c r="E323" s="10" t="s">
        <v>117</v>
      </c>
      <c r="F323" s="11">
        <v>1.4339999999999999</v>
      </c>
      <c r="G323" s="162">
        <v>14.63</v>
      </c>
    </row>
    <row r="324" spans="1:7">
      <c r="A324" s="1" t="s">
        <v>105</v>
      </c>
      <c r="B324" s="72" t="s">
        <v>672</v>
      </c>
      <c r="C324" s="83" t="s">
        <v>673</v>
      </c>
      <c r="D324" s="25" t="s">
        <v>21</v>
      </c>
      <c r="E324" s="10" t="s">
        <v>117</v>
      </c>
      <c r="F324" s="11">
        <v>0.95899999999999996</v>
      </c>
      <c r="G324" s="162">
        <v>9.7799999999999994</v>
      </c>
    </row>
    <row r="325" spans="1:7">
      <c r="A325" s="1" t="s">
        <v>105</v>
      </c>
      <c r="B325" s="72" t="s">
        <v>674</v>
      </c>
      <c r="C325" s="83" t="s">
        <v>673</v>
      </c>
      <c r="D325" s="25" t="s">
        <v>21</v>
      </c>
      <c r="E325" s="10" t="s">
        <v>117</v>
      </c>
      <c r="F325" s="11">
        <v>2.9940000000000002</v>
      </c>
      <c r="G325" s="26">
        <v>30.54</v>
      </c>
    </row>
    <row r="326" spans="1:7">
      <c r="A326" s="1" t="s">
        <v>105</v>
      </c>
      <c r="B326" s="72" t="s">
        <v>675</v>
      </c>
      <c r="C326" s="83" t="s">
        <v>673</v>
      </c>
      <c r="D326" s="25" t="s">
        <v>21</v>
      </c>
      <c r="E326" s="26" t="s">
        <v>20</v>
      </c>
      <c r="F326" s="11">
        <v>3.8250000000000002</v>
      </c>
      <c r="G326" s="26">
        <v>39.020000000000003</v>
      </c>
    </row>
    <row r="327" spans="1:7">
      <c r="A327" s="1" t="s">
        <v>105</v>
      </c>
      <c r="B327" s="72" t="s">
        <v>676</v>
      </c>
      <c r="C327" s="83" t="s">
        <v>673</v>
      </c>
      <c r="D327" s="25" t="s">
        <v>21</v>
      </c>
      <c r="E327" s="10" t="s">
        <v>117</v>
      </c>
      <c r="F327" s="11">
        <v>0.26300000000000001</v>
      </c>
      <c r="G327" s="26">
        <v>2.68</v>
      </c>
    </row>
    <row r="328" spans="1:7">
      <c r="A328" s="1" t="s">
        <v>105</v>
      </c>
      <c r="B328" s="72" t="s">
        <v>677</v>
      </c>
      <c r="C328" s="83" t="s">
        <v>673</v>
      </c>
      <c r="D328" s="25" t="s">
        <v>21</v>
      </c>
      <c r="E328" s="10" t="s">
        <v>117</v>
      </c>
      <c r="F328" s="11">
        <v>0.217</v>
      </c>
      <c r="G328" s="26">
        <v>2.21</v>
      </c>
    </row>
    <row r="329" spans="1:7">
      <c r="A329" s="1" t="s">
        <v>105</v>
      </c>
      <c r="B329" s="72" t="s">
        <v>678</v>
      </c>
      <c r="C329" s="83" t="s">
        <v>679</v>
      </c>
      <c r="D329" s="23" t="s">
        <v>22</v>
      </c>
      <c r="E329" s="26" t="s">
        <v>20</v>
      </c>
      <c r="F329" s="11">
        <v>11.941000000000001</v>
      </c>
      <c r="G329" s="26">
        <v>114.63</v>
      </c>
    </row>
    <row r="330" spans="1:7">
      <c r="A330" s="1" t="s">
        <v>105</v>
      </c>
      <c r="B330" s="72" t="s">
        <v>680</v>
      </c>
      <c r="C330" s="83" t="s">
        <v>679</v>
      </c>
      <c r="D330" s="23" t="s">
        <v>22</v>
      </c>
      <c r="E330" s="26" t="s">
        <v>20</v>
      </c>
      <c r="F330" s="11">
        <v>4.0030000000000001</v>
      </c>
      <c r="G330" s="26">
        <v>38.43</v>
      </c>
    </row>
    <row r="331" spans="1:7">
      <c r="A331" s="1" t="s">
        <v>105</v>
      </c>
      <c r="B331" s="72" t="s">
        <v>681</v>
      </c>
      <c r="C331" s="83" t="s">
        <v>679</v>
      </c>
      <c r="D331" s="23" t="s">
        <v>22</v>
      </c>
      <c r="E331" s="26" t="s">
        <v>20</v>
      </c>
      <c r="F331" s="11">
        <v>5.3019999999999996</v>
      </c>
      <c r="G331" s="162">
        <v>50.9</v>
      </c>
    </row>
    <row r="332" spans="1:7">
      <c r="A332" s="1" t="s">
        <v>105</v>
      </c>
      <c r="B332" s="72" t="s">
        <v>682</v>
      </c>
      <c r="C332" s="83" t="s">
        <v>679</v>
      </c>
      <c r="D332" s="23" t="s">
        <v>22</v>
      </c>
      <c r="E332" s="26" t="s">
        <v>20</v>
      </c>
      <c r="F332" s="11">
        <v>5.0709999999999997</v>
      </c>
      <c r="G332" s="162">
        <v>48.68</v>
      </c>
    </row>
    <row r="333" spans="1:7">
      <c r="A333" s="1" t="s">
        <v>105</v>
      </c>
      <c r="B333" s="72" t="s">
        <v>683</v>
      </c>
      <c r="C333" s="83" t="s">
        <v>679</v>
      </c>
      <c r="D333" s="23" t="s">
        <v>22</v>
      </c>
      <c r="E333" s="26" t="s">
        <v>20</v>
      </c>
      <c r="F333" s="11">
        <v>0.56100000000000005</v>
      </c>
      <c r="G333" s="162">
        <v>5.38</v>
      </c>
    </row>
    <row r="334" spans="1:7">
      <c r="A334" s="1" t="s">
        <v>105</v>
      </c>
      <c r="B334" s="72" t="s">
        <v>684</v>
      </c>
      <c r="C334" s="83" t="s">
        <v>679</v>
      </c>
      <c r="D334" s="23" t="s">
        <v>22</v>
      </c>
      <c r="E334" s="26" t="s">
        <v>20</v>
      </c>
      <c r="F334" s="11">
        <v>4.8849999999999998</v>
      </c>
      <c r="G334" s="162">
        <v>46.9</v>
      </c>
    </row>
    <row r="335" spans="1:7">
      <c r="A335" s="1" t="s">
        <v>105</v>
      </c>
      <c r="B335" s="72" t="s">
        <v>685</v>
      </c>
      <c r="C335" s="83" t="s">
        <v>679</v>
      </c>
      <c r="D335" s="23" t="s">
        <v>22</v>
      </c>
      <c r="E335" s="26" t="s">
        <v>20</v>
      </c>
      <c r="F335" s="11">
        <v>4.601</v>
      </c>
      <c r="G335" s="162">
        <v>44.17</v>
      </c>
    </row>
    <row r="336" spans="1:7">
      <c r="A336" s="1" t="s">
        <v>105</v>
      </c>
      <c r="B336" s="72" t="s">
        <v>400</v>
      </c>
      <c r="C336" s="83" t="s">
        <v>686</v>
      </c>
      <c r="D336" s="25" t="s">
        <v>21</v>
      </c>
      <c r="E336" s="26" t="s">
        <v>20</v>
      </c>
      <c r="F336" s="11">
        <v>2.5169999999999999</v>
      </c>
      <c r="G336" s="162">
        <v>25.67</v>
      </c>
    </row>
    <row r="337" spans="1:8">
      <c r="A337" s="1" t="s">
        <v>105</v>
      </c>
      <c r="B337" s="72" t="s">
        <v>687</v>
      </c>
      <c r="C337" s="83" t="s">
        <v>688</v>
      </c>
      <c r="D337" s="25" t="s">
        <v>21</v>
      </c>
      <c r="E337" s="26" t="s">
        <v>20</v>
      </c>
      <c r="F337" s="11">
        <v>1.3440000000000001</v>
      </c>
      <c r="G337" s="162">
        <v>13.71</v>
      </c>
    </row>
    <row r="338" spans="1:8">
      <c r="A338" s="1" t="s">
        <v>105</v>
      </c>
      <c r="B338" s="72" t="s">
        <v>689</v>
      </c>
      <c r="C338" s="83" t="s">
        <v>559</v>
      </c>
      <c r="D338" s="23" t="s">
        <v>22</v>
      </c>
      <c r="E338" s="26" t="s">
        <v>20</v>
      </c>
      <c r="F338" s="11">
        <v>19.143999999999998</v>
      </c>
      <c r="G338" s="162">
        <v>183.78</v>
      </c>
    </row>
    <row r="339" spans="1:8">
      <c r="A339" s="1" t="s">
        <v>105</v>
      </c>
      <c r="B339" s="72" t="s">
        <v>690</v>
      </c>
      <c r="C339" s="83" t="s">
        <v>691</v>
      </c>
      <c r="D339" s="23" t="s">
        <v>22</v>
      </c>
      <c r="E339" s="26" t="s">
        <v>20</v>
      </c>
      <c r="F339" s="11">
        <v>1.49</v>
      </c>
      <c r="G339" s="162">
        <v>14.3</v>
      </c>
    </row>
    <row r="340" spans="1:8">
      <c r="A340" s="1" t="s">
        <v>105</v>
      </c>
      <c r="B340" s="72" t="s">
        <v>694</v>
      </c>
      <c r="C340" s="83" t="s">
        <v>567</v>
      </c>
      <c r="D340" s="25" t="s">
        <v>19</v>
      </c>
      <c r="E340" s="26" t="s">
        <v>20</v>
      </c>
      <c r="F340" s="11">
        <v>1.266</v>
      </c>
      <c r="G340" s="162">
        <v>11.39</v>
      </c>
    </row>
    <row r="341" spans="1:8">
      <c r="A341" s="1" t="s">
        <v>105</v>
      </c>
      <c r="B341" s="72" t="s">
        <v>692</v>
      </c>
      <c r="C341" s="83" t="s">
        <v>693</v>
      </c>
      <c r="D341" s="23" t="s">
        <v>22</v>
      </c>
      <c r="E341" s="26" t="s">
        <v>20</v>
      </c>
      <c r="F341" s="11">
        <v>4.1440000000000001</v>
      </c>
      <c r="G341" s="162">
        <v>39.78</v>
      </c>
    </row>
    <row r="342" spans="1:8">
      <c r="A342" s="1" t="s">
        <v>105</v>
      </c>
      <c r="B342" s="72" t="s">
        <v>695</v>
      </c>
      <c r="C342" s="83" t="s">
        <v>696</v>
      </c>
      <c r="D342" s="25" t="s">
        <v>21</v>
      </c>
      <c r="E342" s="26" t="s">
        <v>20</v>
      </c>
      <c r="F342" s="11">
        <v>1.976</v>
      </c>
      <c r="G342" s="162">
        <v>20.149999999999999</v>
      </c>
    </row>
    <row r="343" spans="1:8">
      <c r="A343" s="1" t="s">
        <v>105</v>
      </c>
      <c r="B343" s="72" t="s">
        <v>697</v>
      </c>
      <c r="C343" s="83" t="s">
        <v>696</v>
      </c>
      <c r="D343" s="25" t="s">
        <v>21</v>
      </c>
      <c r="E343" s="26" t="s">
        <v>20</v>
      </c>
      <c r="F343" s="11">
        <v>2.5419999999999998</v>
      </c>
      <c r="G343" s="162">
        <v>25.93</v>
      </c>
    </row>
    <row r="344" spans="1:8">
      <c r="A344" s="1" t="s">
        <v>105</v>
      </c>
      <c r="B344" s="72" t="s">
        <v>698</v>
      </c>
      <c r="C344" s="83" t="s">
        <v>696</v>
      </c>
      <c r="D344" s="25" t="s">
        <v>21</v>
      </c>
      <c r="E344" s="26" t="s">
        <v>20</v>
      </c>
      <c r="F344" s="11">
        <v>21.652000000000001</v>
      </c>
      <c r="G344" s="162">
        <v>220.85</v>
      </c>
    </row>
    <row r="345" spans="1:8">
      <c r="A345" s="1" t="s">
        <v>105</v>
      </c>
      <c r="B345" s="72" t="s">
        <v>699</v>
      </c>
      <c r="C345" s="83" t="s">
        <v>696</v>
      </c>
      <c r="D345" s="25" t="s">
        <v>21</v>
      </c>
      <c r="E345" s="26" t="s">
        <v>20</v>
      </c>
      <c r="F345" s="11">
        <v>6.0309999999999997</v>
      </c>
      <c r="G345" s="162">
        <v>61.52</v>
      </c>
    </row>
    <row r="346" spans="1:8">
      <c r="A346" s="1" t="s">
        <v>105</v>
      </c>
      <c r="B346" s="72" t="s">
        <v>700</v>
      </c>
      <c r="C346" s="83" t="s">
        <v>696</v>
      </c>
      <c r="D346" s="25" t="s">
        <v>21</v>
      </c>
      <c r="E346" s="26" t="s">
        <v>20</v>
      </c>
      <c r="F346" s="11">
        <v>9.3439999999999994</v>
      </c>
      <c r="G346" s="162">
        <v>95.31</v>
      </c>
    </row>
    <row r="347" spans="1:8">
      <c r="A347" s="1" t="s">
        <v>105</v>
      </c>
      <c r="B347" s="72" t="s">
        <v>701</v>
      </c>
      <c r="C347" s="83" t="s">
        <v>702</v>
      </c>
      <c r="D347" s="25" t="s">
        <v>21</v>
      </c>
      <c r="E347" s="26" t="s">
        <v>20</v>
      </c>
      <c r="F347" s="11">
        <v>26.306999999999999</v>
      </c>
      <c r="G347" s="162">
        <v>268.33</v>
      </c>
    </row>
    <row r="348" spans="1:8">
      <c r="A348" s="1" t="s">
        <v>105</v>
      </c>
      <c r="B348" s="72" t="s">
        <v>703</v>
      </c>
      <c r="C348" s="83" t="s">
        <v>704</v>
      </c>
      <c r="D348" s="25" t="s">
        <v>21</v>
      </c>
      <c r="E348" s="26" t="s">
        <v>20</v>
      </c>
      <c r="F348" s="11">
        <v>26.065999999999999</v>
      </c>
      <c r="G348" s="162">
        <v>265.87</v>
      </c>
    </row>
    <row r="349" spans="1:8" ht="15.75" thickBot="1">
      <c r="A349" s="1" t="s">
        <v>105</v>
      </c>
      <c r="B349" s="72" t="s">
        <v>705</v>
      </c>
      <c r="C349" s="83" t="s">
        <v>704</v>
      </c>
      <c r="D349" s="25" t="s">
        <v>21</v>
      </c>
      <c r="E349" s="26" t="s">
        <v>20</v>
      </c>
      <c r="F349" s="11">
        <v>19.684000000000001</v>
      </c>
      <c r="G349" s="162">
        <v>200.78</v>
      </c>
    </row>
    <row r="350" spans="1:8" ht="27" customHeight="1" thickBot="1">
      <c r="A350" s="188"/>
      <c r="B350" s="185"/>
      <c r="C350" s="185"/>
      <c r="D350" s="185"/>
      <c r="E350" s="186"/>
      <c r="F350" s="32">
        <f>F349+F348+F347+F346+F345+F344+F343+F342+F341+F340+F339+F338+F337+F336+F335+F334+F333+F332+F331+F330+F329+F328+F327+F326+F325+F324+F323+F322+F321+F320+F319+F318+F317+F316+F315+F314+F313+F312+F311+F310+F309+F308+F307+F306+F305+F304+F303+F302+F301+F300+F299+F298+F297+F296+F295+F294+F293+F292+F291+F290+F289+F288+F287+F286+F285+F284+F283+F282+F281+F280+F279+F278+F277+F276+F275+F274+F273+F272+F271+F270+F269+F268+F267+F266+F265+F264+F263+F262+F261+F260+F259+F258+F257+F256+F255+F254+F253+F252+F251+F250+F249+F248</f>
        <v>692.85700000000054</v>
      </c>
      <c r="G350" s="147">
        <f>G248+G249+G250+G251+G252+G253+G254+G255+G256+G257+G258+G259+G260+G261+G262+G263+G264+G265+G266+G267+G268+G269+G270+G271+G272+G273+G274+G275+G276+G277+G278+G279+G280+G281+G282+G283+G284+G285+G286+G287+G288+G289+G290+G291+G292+G293+G294+G295+G296+G297+G298+G299+G300+G301+G302+G303+G304+G305+G306+G307+G308+G309+G310+G311+G312+G313+G314+G315+G316+G317+G318+G319+G320+G321+G322+G323+G324+G325+G326+G327+G328+G329+G330+G331+G332+G333+G334+G335+G336+G337+G338+G339+G340+G341+G342+G343+G344+G345+G346+G347+G348+G349</f>
        <v>6805.510000000002</v>
      </c>
    </row>
    <row r="351" spans="1:8" ht="26.25" customHeight="1" thickBot="1">
      <c r="A351" s="97" t="s">
        <v>107</v>
      </c>
      <c r="B351" s="98"/>
      <c r="C351" s="98"/>
      <c r="D351" s="98"/>
      <c r="E351" s="98"/>
      <c r="F351" s="98"/>
      <c r="G351" s="99"/>
    </row>
    <row r="352" spans="1:8" ht="34.5" customHeight="1" thickBot="1">
      <c r="A352" s="129" t="s">
        <v>10</v>
      </c>
      <c r="B352" s="131" t="s">
        <v>6</v>
      </c>
      <c r="C352" s="132" t="s">
        <v>5</v>
      </c>
      <c r="D352" s="132" t="s">
        <v>7</v>
      </c>
      <c r="E352" s="132" t="s">
        <v>8</v>
      </c>
      <c r="F352" s="128" t="s">
        <v>9</v>
      </c>
      <c r="G352" s="127" t="s">
        <v>11</v>
      </c>
      <c r="H352" s="41" t="s">
        <v>320</v>
      </c>
    </row>
    <row r="353" spans="1:12">
      <c r="A353" s="56" t="s">
        <v>105</v>
      </c>
      <c r="B353" s="77" t="s">
        <v>543</v>
      </c>
      <c r="C353" s="56"/>
      <c r="D353" s="92" t="s">
        <v>22</v>
      </c>
      <c r="E353" s="93" t="s">
        <v>117</v>
      </c>
      <c r="F353" s="57">
        <v>2.2799999999999998</v>
      </c>
      <c r="G353" s="153">
        <v>21.89</v>
      </c>
    </row>
    <row r="354" spans="1:12">
      <c r="A354" s="56" t="s">
        <v>436</v>
      </c>
      <c r="B354" s="77" t="s">
        <v>544</v>
      </c>
      <c r="C354" s="56"/>
      <c r="D354" s="92" t="s">
        <v>22</v>
      </c>
      <c r="E354" s="67" t="s">
        <v>20</v>
      </c>
      <c r="F354" s="57">
        <v>3.012</v>
      </c>
      <c r="G354" s="153">
        <v>28.92</v>
      </c>
      <c r="H354" s="31">
        <f>F395+F396+F397+F398+F399+F400+F401+F402+F432+F433+F434+F435+F436+F437+F438+F439</f>
        <v>144.19899999999998</v>
      </c>
    </row>
    <row r="355" spans="1:12">
      <c r="A355" s="56" t="s">
        <v>545</v>
      </c>
      <c r="B355" s="77" t="s">
        <v>546</v>
      </c>
      <c r="C355" s="94" t="s">
        <v>572</v>
      </c>
      <c r="D355" s="68" t="s">
        <v>19</v>
      </c>
      <c r="E355" s="67" t="s">
        <v>20</v>
      </c>
      <c r="F355" s="57">
        <v>6.42</v>
      </c>
      <c r="G355" s="153">
        <v>57.78</v>
      </c>
      <c r="H355" s="31"/>
      <c r="I355" s="31"/>
    </row>
    <row r="356" spans="1:12">
      <c r="A356" s="56" t="s">
        <v>545</v>
      </c>
      <c r="B356" s="77" t="s">
        <v>547</v>
      </c>
      <c r="C356" s="94" t="s">
        <v>572</v>
      </c>
      <c r="D356" s="68" t="s">
        <v>19</v>
      </c>
      <c r="E356" s="67" t="s">
        <v>20</v>
      </c>
      <c r="F356" s="57">
        <v>3.3010000000000002</v>
      </c>
      <c r="G356" s="153">
        <v>10.9</v>
      </c>
      <c r="I356" s="31"/>
    </row>
    <row r="357" spans="1:12">
      <c r="A357" s="137" t="s">
        <v>105</v>
      </c>
      <c r="B357" s="138" t="s">
        <v>549</v>
      </c>
      <c r="C357" s="139" t="s">
        <v>573</v>
      </c>
      <c r="D357" s="140" t="s">
        <v>22</v>
      </c>
      <c r="E357" s="141" t="s">
        <v>117</v>
      </c>
      <c r="F357" s="142">
        <v>23.891999999999999</v>
      </c>
      <c r="G357" s="153">
        <v>229.36</v>
      </c>
      <c r="I357" s="31"/>
      <c r="J357" s="31"/>
      <c r="K357" s="31"/>
      <c r="L357" s="31"/>
    </row>
    <row r="358" spans="1:12">
      <c r="A358" s="137" t="s">
        <v>105</v>
      </c>
      <c r="B358" s="138" t="s">
        <v>550</v>
      </c>
      <c r="C358" s="139" t="s">
        <v>574</v>
      </c>
      <c r="D358" s="140" t="s">
        <v>22</v>
      </c>
      <c r="E358" s="141" t="s">
        <v>117</v>
      </c>
      <c r="F358" s="142">
        <v>16.712</v>
      </c>
      <c r="G358" s="153">
        <v>160.44</v>
      </c>
      <c r="K358" s="31"/>
    </row>
    <row r="359" spans="1:12">
      <c r="A359" s="137" t="s">
        <v>105</v>
      </c>
      <c r="B359" s="138" t="s">
        <v>551</v>
      </c>
      <c r="C359" s="139" t="s">
        <v>574</v>
      </c>
      <c r="D359" s="140" t="s">
        <v>22</v>
      </c>
      <c r="E359" s="141" t="s">
        <v>117</v>
      </c>
      <c r="F359" s="142">
        <v>35.902000000000001</v>
      </c>
      <c r="G359" s="153">
        <v>344.66</v>
      </c>
      <c r="I359" s="31"/>
    </row>
    <row r="360" spans="1:12">
      <c r="A360" s="48" t="s">
        <v>105</v>
      </c>
      <c r="B360" s="71" t="s">
        <v>815</v>
      </c>
      <c r="C360" s="82" t="s">
        <v>816</v>
      </c>
      <c r="D360" s="25" t="s">
        <v>21</v>
      </c>
      <c r="E360" s="26" t="s">
        <v>20</v>
      </c>
      <c r="F360" s="9">
        <v>2.25</v>
      </c>
      <c r="G360" s="153">
        <v>22.95</v>
      </c>
    </row>
    <row r="361" spans="1:12">
      <c r="A361" s="48" t="s">
        <v>105</v>
      </c>
      <c r="B361" s="71" t="s">
        <v>817</v>
      </c>
      <c r="C361" s="82" t="s">
        <v>816</v>
      </c>
      <c r="D361" s="23" t="s">
        <v>22</v>
      </c>
      <c r="E361" s="26" t="s">
        <v>20</v>
      </c>
      <c r="F361" s="9">
        <v>8.0749999999999993</v>
      </c>
      <c r="G361" s="153">
        <v>77.52</v>
      </c>
    </row>
    <row r="362" spans="1:12">
      <c r="A362" s="48" t="s">
        <v>105</v>
      </c>
      <c r="B362" s="71" t="s">
        <v>818</v>
      </c>
      <c r="C362" s="82" t="s">
        <v>801</v>
      </c>
      <c r="D362" s="23" t="s">
        <v>22</v>
      </c>
      <c r="E362" s="26" t="s">
        <v>20</v>
      </c>
      <c r="F362" s="9">
        <v>2.585</v>
      </c>
      <c r="G362" s="153">
        <v>24.82</v>
      </c>
    </row>
    <row r="363" spans="1:12">
      <c r="A363" s="48" t="s">
        <v>105</v>
      </c>
      <c r="B363" s="71" t="s">
        <v>819</v>
      </c>
      <c r="C363" s="82" t="s">
        <v>801</v>
      </c>
      <c r="D363" s="23" t="s">
        <v>22</v>
      </c>
      <c r="E363" s="26" t="s">
        <v>20</v>
      </c>
      <c r="F363" s="9">
        <v>2.2210000000000001</v>
      </c>
      <c r="G363" s="153">
        <v>21.32</v>
      </c>
    </row>
    <row r="364" spans="1:12">
      <c r="A364" s="48" t="s">
        <v>105</v>
      </c>
      <c r="B364" s="71" t="s">
        <v>820</v>
      </c>
      <c r="C364" s="82" t="s">
        <v>821</v>
      </c>
      <c r="D364" s="23" t="s">
        <v>22</v>
      </c>
      <c r="E364" s="26" t="s">
        <v>20</v>
      </c>
      <c r="F364" s="9">
        <v>4.0860000000000003</v>
      </c>
      <c r="G364" s="153">
        <v>39.229999999999997</v>
      </c>
    </row>
    <row r="365" spans="1:12">
      <c r="A365" s="48" t="s">
        <v>105</v>
      </c>
      <c r="B365" s="71" t="s">
        <v>822</v>
      </c>
      <c r="C365" s="82" t="s">
        <v>821</v>
      </c>
      <c r="D365" s="23" t="s">
        <v>22</v>
      </c>
      <c r="E365" s="26" t="s">
        <v>20</v>
      </c>
      <c r="F365" s="9">
        <v>3.5019999999999998</v>
      </c>
      <c r="G365" s="153">
        <v>33.619999999999997</v>
      </c>
    </row>
    <row r="366" spans="1:12">
      <c r="A366" s="48" t="s">
        <v>105</v>
      </c>
      <c r="B366" s="71" t="s">
        <v>86</v>
      </c>
      <c r="C366" s="82" t="s">
        <v>821</v>
      </c>
      <c r="D366" s="23" t="s">
        <v>22</v>
      </c>
      <c r="E366" s="26" t="s">
        <v>20</v>
      </c>
      <c r="F366" s="9">
        <v>2.4</v>
      </c>
      <c r="G366" s="153">
        <v>23.04</v>
      </c>
    </row>
    <row r="367" spans="1:12">
      <c r="A367" s="48" t="s">
        <v>105</v>
      </c>
      <c r="B367" s="71" t="s">
        <v>823</v>
      </c>
      <c r="C367" s="82" t="s">
        <v>821</v>
      </c>
      <c r="D367" s="23" t="s">
        <v>22</v>
      </c>
      <c r="E367" s="26" t="s">
        <v>20</v>
      </c>
      <c r="F367" s="9">
        <v>10.677</v>
      </c>
      <c r="G367" s="153">
        <v>102.5</v>
      </c>
    </row>
    <row r="368" spans="1:12">
      <c r="A368" s="48" t="s">
        <v>105</v>
      </c>
      <c r="B368" s="71" t="s">
        <v>824</v>
      </c>
      <c r="C368" s="82" t="s">
        <v>821</v>
      </c>
      <c r="D368" s="25" t="s">
        <v>21</v>
      </c>
      <c r="E368" s="26" t="s">
        <v>20</v>
      </c>
      <c r="F368" s="9">
        <v>1.44</v>
      </c>
      <c r="G368" s="153">
        <v>13.82</v>
      </c>
    </row>
    <row r="369" spans="1:7">
      <c r="A369" s="48" t="s">
        <v>105</v>
      </c>
      <c r="B369" s="71" t="s">
        <v>825</v>
      </c>
      <c r="C369" s="82" t="s">
        <v>821</v>
      </c>
      <c r="D369" s="23" t="s">
        <v>22</v>
      </c>
      <c r="E369" s="26" t="s">
        <v>20</v>
      </c>
      <c r="F369" s="9">
        <v>7.3810000000000002</v>
      </c>
      <c r="G369" s="153">
        <v>70.86</v>
      </c>
    </row>
    <row r="370" spans="1:7">
      <c r="A370" s="48" t="s">
        <v>105</v>
      </c>
      <c r="B370" s="71" t="s">
        <v>826</v>
      </c>
      <c r="C370" s="82" t="s">
        <v>821</v>
      </c>
      <c r="D370" s="25" t="s">
        <v>21</v>
      </c>
      <c r="E370" s="26" t="s">
        <v>20</v>
      </c>
      <c r="F370" s="9">
        <v>2.57</v>
      </c>
      <c r="G370" s="153">
        <v>26.21</v>
      </c>
    </row>
    <row r="371" spans="1:7">
      <c r="A371" s="48" t="s">
        <v>105</v>
      </c>
      <c r="B371" s="71" t="s">
        <v>827</v>
      </c>
      <c r="C371" s="82" t="s">
        <v>828</v>
      </c>
      <c r="D371" s="23" t="s">
        <v>22</v>
      </c>
      <c r="E371" s="26" t="s">
        <v>20</v>
      </c>
      <c r="F371" s="9">
        <v>18.530999999999999</v>
      </c>
      <c r="G371" s="153">
        <v>177.9</v>
      </c>
    </row>
    <row r="372" spans="1:7">
      <c r="A372" s="48" t="s">
        <v>105</v>
      </c>
      <c r="B372" s="71" t="s">
        <v>829</v>
      </c>
      <c r="C372" s="82" t="s">
        <v>830</v>
      </c>
      <c r="D372" s="23" t="s">
        <v>22</v>
      </c>
      <c r="E372" s="50" t="s">
        <v>117</v>
      </c>
      <c r="F372" s="9">
        <v>33.735999999999997</v>
      </c>
      <c r="G372" s="153">
        <v>323.86</v>
      </c>
    </row>
    <row r="373" spans="1:7">
      <c r="A373" s="48" t="s">
        <v>105</v>
      </c>
      <c r="B373" s="71" t="s">
        <v>831</v>
      </c>
      <c r="C373" s="82" t="s">
        <v>830</v>
      </c>
      <c r="D373" s="23" t="s">
        <v>22</v>
      </c>
      <c r="E373" s="50" t="s">
        <v>117</v>
      </c>
      <c r="F373" s="9">
        <v>25.021000000000001</v>
      </c>
      <c r="G373" s="153">
        <v>240.2</v>
      </c>
    </row>
    <row r="374" spans="1:7">
      <c r="A374" s="48" t="s">
        <v>105</v>
      </c>
      <c r="B374" s="71" t="s">
        <v>832</v>
      </c>
      <c r="C374" s="82" t="s">
        <v>830</v>
      </c>
      <c r="D374" s="23" t="s">
        <v>22</v>
      </c>
      <c r="E374" s="50" t="s">
        <v>117</v>
      </c>
      <c r="F374" s="9">
        <v>17.963999999999999</v>
      </c>
      <c r="G374" s="153">
        <v>172.45</v>
      </c>
    </row>
    <row r="375" spans="1:7">
      <c r="A375" s="48" t="s">
        <v>105</v>
      </c>
      <c r="B375" s="71" t="s">
        <v>833</v>
      </c>
      <c r="C375" s="82" t="s">
        <v>830</v>
      </c>
      <c r="D375" s="23" t="s">
        <v>22</v>
      </c>
      <c r="E375" s="50" t="s">
        <v>117</v>
      </c>
      <c r="F375" s="9">
        <v>2.3069999999999999</v>
      </c>
      <c r="G375" s="153">
        <v>22.15</v>
      </c>
    </row>
    <row r="376" spans="1:7">
      <c r="A376" s="48" t="s">
        <v>105</v>
      </c>
      <c r="B376" s="71" t="s">
        <v>834</v>
      </c>
      <c r="C376" s="82" t="s">
        <v>835</v>
      </c>
      <c r="D376" s="23" t="s">
        <v>22</v>
      </c>
      <c r="E376" s="50" t="s">
        <v>117</v>
      </c>
      <c r="F376" s="9">
        <v>2.746</v>
      </c>
      <c r="G376" s="153">
        <v>26.36</v>
      </c>
    </row>
    <row r="377" spans="1:7">
      <c r="A377" s="48" t="s">
        <v>105</v>
      </c>
      <c r="B377" s="71" t="s">
        <v>836</v>
      </c>
      <c r="C377" s="82" t="s">
        <v>835</v>
      </c>
      <c r="D377" s="23" t="s">
        <v>22</v>
      </c>
      <c r="E377" s="50" t="s">
        <v>117</v>
      </c>
      <c r="F377" s="9">
        <v>2.37</v>
      </c>
      <c r="G377" s="153">
        <v>22.75</v>
      </c>
    </row>
    <row r="378" spans="1:7">
      <c r="A378" s="48" t="s">
        <v>105</v>
      </c>
      <c r="B378" s="71" t="s">
        <v>837</v>
      </c>
      <c r="C378" s="82" t="s">
        <v>838</v>
      </c>
      <c r="D378" s="23" t="s">
        <v>22</v>
      </c>
      <c r="E378" s="50" t="s">
        <v>117</v>
      </c>
      <c r="F378" s="9">
        <v>4.4390000000000001</v>
      </c>
      <c r="G378" s="153">
        <v>42.61</v>
      </c>
    </row>
    <row r="379" spans="1:7">
      <c r="A379" s="1" t="s">
        <v>105</v>
      </c>
      <c r="B379" s="71" t="s">
        <v>839</v>
      </c>
      <c r="C379" s="82" t="s">
        <v>840</v>
      </c>
      <c r="D379" s="23" t="s">
        <v>22</v>
      </c>
      <c r="E379" s="50" t="s">
        <v>117</v>
      </c>
      <c r="F379" s="9">
        <v>8.3550000000000004</v>
      </c>
      <c r="G379" s="153">
        <v>80.209999999999994</v>
      </c>
    </row>
    <row r="380" spans="1:7">
      <c r="A380" s="1" t="s">
        <v>105</v>
      </c>
      <c r="B380" s="71" t="s">
        <v>841</v>
      </c>
      <c r="C380" s="82" t="s">
        <v>667</v>
      </c>
      <c r="D380" s="23" t="s">
        <v>22</v>
      </c>
      <c r="E380" s="26" t="s">
        <v>20</v>
      </c>
      <c r="F380" s="9">
        <v>10.172000000000001</v>
      </c>
      <c r="G380" s="153">
        <v>97.65</v>
      </c>
    </row>
    <row r="381" spans="1:7">
      <c r="A381" s="1" t="s">
        <v>105</v>
      </c>
      <c r="B381" s="71" t="s">
        <v>842</v>
      </c>
      <c r="C381" s="82" t="s">
        <v>667</v>
      </c>
      <c r="D381" s="25" t="s">
        <v>21</v>
      </c>
      <c r="E381" s="26" t="s">
        <v>20</v>
      </c>
      <c r="F381" s="9">
        <v>23.395</v>
      </c>
      <c r="G381" s="153">
        <v>238.63</v>
      </c>
    </row>
    <row r="382" spans="1:7">
      <c r="A382" s="1" t="s">
        <v>105</v>
      </c>
      <c r="B382" s="71" t="s">
        <v>843</v>
      </c>
      <c r="C382" s="82" t="s">
        <v>667</v>
      </c>
      <c r="D382" s="23" t="s">
        <v>22</v>
      </c>
      <c r="E382" s="26" t="s">
        <v>20</v>
      </c>
      <c r="F382" s="9">
        <v>29.227</v>
      </c>
      <c r="G382" s="153">
        <v>280.58</v>
      </c>
    </row>
    <row r="383" spans="1:7">
      <c r="A383" s="1" t="s">
        <v>105</v>
      </c>
      <c r="B383" s="71" t="s">
        <v>844</v>
      </c>
      <c r="C383" s="82" t="s">
        <v>667</v>
      </c>
      <c r="D383" s="25" t="s">
        <v>21</v>
      </c>
      <c r="E383" s="26" t="s">
        <v>20</v>
      </c>
      <c r="F383" s="9">
        <v>1.869</v>
      </c>
      <c r="G383" s="153">
        <v>19.059999999999999</v>
      </c>
    </row>
    <row r="384" spans="1:7">
      <c r="A384" s="1" t="s">
        <v>105</v>
      </c>
      <c r="B384" s="71" t="s">
        <v>845</v>
      </c>
      <c r="C384" s="82" t="s">
        <v>667</v>
      </c>
      <c r="D384" s="25" t="s">
        <v>21</v>
      </c>
      <c r="E384" s="26" t="s">
        <v>20</v>
      </c>
      <c r="F384" s="9">
        <v>5.0839999999999996</v>
      </c>
      <c r="G384" s="153">
        <v>51.86</v>
      </c>
    </row>
    <row r="385" spans="1:10">
      <c r="A385" s="1" t="s">
        <v>105</v>
      </c>
      <c r="B385" s="71" t="s">
        <v>846</v>
      </c>
      <c r="C385" s="82" t="s">
        <v>667</v>
      </c>
      <c r="D385" s="25" t="s">
        <v>21</v>
      </c>
      <c r="E385" s="26" t="s">
        <v>20</v>
      </c>
      <c r="F385" s="9">
        <v>13.516</v>
      </c>
      <c r="G385" s="153">
        <v>137.86000000000001</v>
      </c>
    </row>
    <row r="386" spans="1:10">
      <c r="A386" s="1" t="s">
        <v>105</v>
      </c>
      <c r="B386" s="71" t="s">
        <v>847</v>
      </c>
      <c r="C386" s="82" t="s">
        <v>704</v>
      </c>
      <c r="D386" s="23" t="s">
        <v>22</v>
      </c>
      <c r="E386" s="26" t="s">
        <v>20</v>
      </c>
      <c r="F386" s="9">
        <v>12.45</v>
      </c>
      <c r="G386" s="153">
        <v>119.52</v>
      </c>
      <c r="J386" s="31"/>
    </row>
    <row r="387" spans="1:10">
      <c r="A387" s="1" t="s">
        <v>105</v>
      </c>
      <c r="B387" s="71" t="s">
        <v>848</v>
      </c>
      <c r="C387" s="82" t="s">
        <v>704</v>
      </c>
      <c r="D387" s="23" t="s">
        <v>22</v>
      </c>
      <c r="E387" s="26" t="s">
        <v>20</v>
      </c>
      <c r="F387" s="9">
        <v>1.407</v>
      </c>
      <c r="G387" s="153">
        <v>13.51</v>
      </c>
      <c r="J387" s="31"/>
    </row>
    <row r="388" spans="1:10">
      <c r="A388" s="1" t="s">
        <v>105</v>
      </c>
      <c r="B388" s="71" t="s">
        <v>849</v>
      </c>
      <c r="C388" s="82" t="s">
        <v>704</v>
      </c>
      <c r="D388" s="23" t="s">
        <v>22</v>
      </c>
      <c r="E388" s="26" t="s">
        <v>20</v>
      </c>
      <c r="F388" s="9">
        <v>1.87</v>
      </c>
      <c r="G388" s="153">
        <v>17.95</v>
      </c>
    </row>
    <row r="389" spans="1:10">
      <c r="A389" s="1" t="s">
        <v>105</v>
      </c>
      <c r="B389" s="71" t="s">
        <v>850</v>
      </c>
      <c r="C389" s="82" t="s">
        <v>830</v>
      </c>
      <c r="D389" s="25" t="s">
        <v>21</v>
      </c>
      <c r="E389" s="26" t="s">
        <v>20</v>
      </c>
      <c r="F389" s="9">
        <v>3.847</v>
      </c>
      <c r="G389" s="153">
        <v>39.24</v>
      </c>
    </row>
    <row r="390" spans="1:10">
      <c r="A390" s="1" t="s">
        <v>105</v>
      </c>
      <c r="B390" s="71" t="s">
        <v>851</v>
      </c>
      <c r="C390" s="82" t="s">
        <v>830</v>
      </c>
      <c r="D390" s="25" t="s">
        <v>21</v>
      </c>
      <c r="E390" s="26" t="s">
        <v>20</v>
      </c>
      <c r="F390" s="9">
        <v>2.7919999999999998</v>
      </c>
      <c r="G390" s="153">
        <v>28.48</v>
      </c>
    </row>
    <row r="391" spans="1:10">
      <c r="A391" s="1" t="s">
        <v>105</v>
      </c>
      <c r="B391" s="71" t="s">
        <v>852</v>
      </c>
      <c r="C391" s="82" t="s">
        <v>853</v>
      </c>
      <c r="D391" s="25" t="s">
        <v>21</v>
      </c>
      <c r="E391" s="26" t="s">
        <v>20</v>
      </c>
      <c r="F391" s="9">
        <v>5.6159999999999997</v>
      </c>
      <c r="G391" s="153">
        <v>57.28</v>
      </c>
    </row>
    <row r="392" spans="1:10">
      <c r="A392" s="1" t="s">
        <v>105</v>
      </c>
      <c r="B392" s="71" t="s">
        <v>854</v>
      </c>
      <c r="C392" s="82" t="s">
        <v>559</v>
      </c>
      <c r="D392" s="25" t="s">
        <v>21</v>
      </c>
      <c r="E392" s="26" t="s">
        <v>20</v>
      </c>
      <c r="F392" s="9">
        <v>2.9470000000000001</v>
      </c>
      <c r="G392" s="153">
        <v>30.06</v>
      </c>
    </row>
    <row r="393" spans="1:10">
      <c r="A393" s="1" t="s">
        <v>105</v>
      </c>
      <c r="B393" s="71" t="s">
        <v>855</v>
      </c>
      <c r="C393" s="82" t="s">
        <v>559</v>
      </c>
      <c r="D393" s="23" t="s">
        <v>22</v>
      </c>
      <c r="E393" s="26" t="s">
        <v>20</v>
      </c>
      <c r="F393" s="9">
        <v>5.0860000000000003</v>
      </c>
      <c r="G393" s="153">
        <v>48.83</v>
      </c>
    </row>
    <row r="394" spans="1:10">
      <c r="A394" s="1" t="s">
        <v>105</v>
      </c>
      <c r="B394" s="71" t="s">
        <v>856</v>
      </c>
      <c r="C394" s="82" t="s">
        <v>559</v>
      </c>
      <c r="D394" s="23" t="s">
        <v>22</v>
      </c>
      <c r="E394" s="26" t="s">
        <v>20</v>
      </c>
      <c r="F394" s="9">
        <v>1.671</v>
      </c>
      <c r="G394" s="153">
        <v>16.04</v>
      </c>
    </row>
    <row r="395" spans="1:10">
      <c r="A395" s="1" t="s">
        <v>105</v>
      </c>
      <c r="B395" s="71" t="s">
        <v>857</v>
      </c>
      <c r="C395" s="82" t="s">
        <v>566</v>
      </c>
      <c r="D395" s="25" t="s">
        <v>21</v>
      </c>
      <c r="E395" s="144" t="s">
        <v>88</v>
      </c>
      <c r="F395" s="145">
        <v>10.157999999999999</v>
      </c>
      <c r="G395" s="153">
        <v>111.74</v>
      </c>
    </row>
    <row r="396" spans="1:10">
      <c r="A396" s="1" t="s">
        <v>105</v>
      </c>
      <c r="B396" s="71" t="s">
        <v>858</v>
      </c>
      <c r="C396" s="82" t="s">
        <v>612</v>
      </c>
      <c r="D396" s="25" t="s">
        <v>21</v>
      </c>
      <c r="E396" s="144" t="s">
        <v>88</v>
      </c>
      <c r="F396" s="145">
        <v>2.8759999999999999</v>
      </c>
      <c r="G396" s="153">
        <v>31.64</v>
      </c>
    </row>
    <row r="397" spans="1:10">
      <c r="A397" s="1" t="s">
        <v>105</v>
      </c>
      <c r="B397" s="71" t="s">
        <v>859</v>
      </c>
      <c r="C397" s="82" t="s">
        <v>853</v>
      </c>
      <c r="D397" s="23" t="s">
        <v>22</v>
      </c>
      <c r="E397" s="144" t="s">
        <v>57</v>
      </c>
      <c r="F397" s="145">
        <v>14.430999999999999</v>
      </c>
      <c r="G397" s="153">
        <v>150.08000000000001</v>
      </c>
    </row>
    <row r="398" spans="1:10">
      <c r="A398" s="1" t="s">
        <v>105</v>
      </c>
      <c r="B398" s="71" t="s">
        <v>860</v>
      </c>
      <c r="C398" s="82" t="s">
        <v>861</v>
      </c>
      <c r="D398" s="23" t="s">
        <v>22</v>
      </c>
      <c r="E398" s="144" t="s">
        <v>88</v>
      </c>
      <c r="F398" s="145">
        <v>1.718</v>
      </c>
      <c r="G398" s="153">
        <v>17.87</v>
      </c>
    </row>
    <row r="399" spans="1:10">
      <c r="A399" s="1" t="s">
        <v>105</v>
      </c>
      <c r="B399" s="71" t="s">
        <v>862</v>
      </c>
      <c r="C399" s="82" t="s">
        <v>861</v>
      </c>
      <c r="D399" s="23" t="s">
        <v>22</v>
      </c>
      <c r="E399" s="144" t="s">
        <v>88</v>
      </c>
      <c r="F399" s="145">
        <v>0.53100000000000003</v>
      </c>
      <c r="G399" s="153">
        <v>5.52</v>
      </c>
    </row>
    <row r="400" spans="1:10">
      <c r="A400" s="1" t="s">
        <v>105</v>
      </c>
      <c r="B400" s="71" t="s">
        <v>863</v>
      </c>
      <c r="C400" s="82" t="s">
        <v>861</v>
      </c>
      <c r="D400" s="25" t="s">
        <v>21</v>
      </c>
      <c r="E400" s="144" t="s">
        <v>88</v>
      </c>
      <c r="F400" s="145">
        <v>11.657999999999999</v>
      </c>
      <c r="G400" s="153">
        <v>128.24</v>
      </c>
    </row>
    <row r="401" spans="1:7">
      <c r="A401" s="1" t="s">
        <v>105</v>
      </c>
      <c r="B401" s="71" t="s">
        <v>864</v>
      </c>
      <c r="C401" s="82" t="s">
        <v>865</v>
      </c>
      <c r="D401" s="23" t="s">
        <v>22</v>
      </c>
      <c r="E401" s="144" t="s">
        <v>88</v>
      </c>
      <c r="F401" s="145">
        <v>6.2869999999999999</v>
      </c>
      <c r="G401" s="153">
        <v>65.38</v>
      </c>
    </row>
    <row r="402" spans="1:7">
      <c r="A402" s="1" t="s">
        <v>105</v>
      </c>
      <c r="B402" s="71" t="s">
        <v>866</v>
      </c>
      <c r="C402" s="82" t="s">
        <v>867</v>
      </c>
      <c r="D402" s="25" t="s">
        <v>21</v>
      </c>
      <c r="E402" s="144" t="s">
        <v>88</v>
      </c>
      <c r="F402" s="145">
        <v>1.94</v>
      </c>
      <c r="G402" s="153">
        <v>21.34</v>
      </c>
    </row>
    <row r="403" spans="1:7">
      <c r="A403" s="1" t="s">
        <v>105</v>
      </c>
      <c r="B403" s="71" t="s">
        <v>868</v>
      </c>
      <c r="C403" s="82" t="s">
        <v>571</v>
      </c>
      <c r="D403" s="25" t="s">
        <v>21</v>
      </c>
      <c r="E403" s="26" t="s">
        <v>20</v>
      </c>
      <c r="F403" s="9">
        <v>4.1920000000000002</v>
      </c>
      <c r="G403" s="153">
        <v>42.76</v>
      </c>
    </row>
    <row r="404" spans="1:7">
      <c r="A404" s="1" t="s">
        <v>105</v>
      </c>
      <c r="B404" s="71" t="s">
        <v>869</v>
      </c>
      <c r="C404" s="82" t="s">
        <v>571</v>
      </c>
      <c r="D404" s="25" t="s">
        <v>21</v>
      </c>
      <c r="E404" s="26" t="s">
        <v>20</v>
      </c>
      <c r="F404" s="9">
        <v>50.695</v>
      </c>
      <c r="G404" s="153">
        <v>517.09</v>
      </c>
    </row>
    <row r="405" spans="1:7">
      <c r="A405" s="1" t="s">
        <v>105</v>
      </c>
      <c r="B405" s="71" t="s">
        <v>870</v>
      </c>
      <c r="C405" s="82" t="s">
        <v>571</v>
      </c>
      <c r="D405" s="25" t="s">
        <v>21</v>
      </c>
      <c r="E405" s="26" t="s">
        <v>20</v>
      </c>
      <c r="F405" s="9">
        <v>17.664999999999999</v>
      </c>
      <c r="G405" s="153">
        <v>180.18</v>
      </c>
    </row>
    <row r="406" spans="1:7">
      <c r="A406" s="1" t="s">
        <v>105</v>
      </c>
      <c r="B406" s="71" t="s">
        <v>871</v>
      </c>
      <c r="C406" s="82" t="s">
        <v>571</v>
      </c>
      <c r="D406" s="23" t="s">
        <v>22</v>
      </c>
      <c r="E406" s="26" t="s">
        <v>20</v>
      </c>
      <c r="F406" s="9">
        <v>63.756999999999998</v>
      </c>
      <c r="G406" s="153">
        <v>612.07000000000005</v>
      </c>
    </row>
    <row r="407" spans="1:7">
      <c r="A407" s="1" t="s">
        <v>105</v>
      </c>
      <c r="B407" s="71" t="s">
        <v>872</v>
      </c>
      <c r="C407" s="82" t="s">
        <v>622</v>
      </c>
      <c r="D407" s="23" t="s">
        <v>22</v>
      </c>
      <c r="E407" s="26" t="s">
        <v>20</v>
      </c>
      <c r="F407" s="9">
        <v>36.82</v>
      </c>
      <c r="G407" s="153">
        <v>353.47</v>
      </c>
    </row>
    <row r="408" spans="1:7">
      <c r="A408" s="1" t="s">
        <v>105</v>
      </c>
      <c r="B408" s="71" t="s">
        <v>873</v>
      </c>
      <c r="C408" s="82" t="s">
        <v>622</v>
      </c>
      <c r="D408" s="25" t="s">
        <v>21</v>
      </c>
      <c r="E408" s="26" t="s">
        <v>20</v>
      </c>
      <c r="F408" s="9">
        <v>21.672999999999998</v>
      </c>
      <c r="G408" s="153">
        <v>221.06</v>
      </c>
    </row>
    <row r="409" spans="1:7">
      <c r="A409" s="1" t="s">
        <v>105</v>
      </c>
      <c r="B409" s="71" t="s">
        <v>874</v>
      </c>
      <c r="C409" s="82" t="s">
        <v>622</v>
      </c>
      <c r="D409" s="25" t="s">
        <v>21</v>
      </c>
      <c r="E409" s="26" t="s">
        <v>20</v>
      </c>
      <c r="F409" s="9">
        <v>2.4</v>
      </c>
      <c r="G409" s="153">
        <v>24.48</v>
      </c>
    </row>
    <row r="410" spans="1:7">
      <c r="A410" s="1" t="s">
        <v>105</v>
      </c>
      <c r="B410" s="71" t="s">
        <v>875</v>
      </c>
      <c r="C410" s="82" t="s">
        <v>622</v>
      </c>
      <c r="D410" s="25" t="s">
        <v>21</v>
      </c>
      <c r="E410" s="26" t="s">
        <v>20</v>
      </c>
      <c r="F410" s="9">
        <v>2.0590000000000002</v>
      </c>
      <c r="G410" s="153">
        <v>21</v>
      </c>
    </row>
    <row r="411" spans="1:7">
      <c r="A411" s="1" t="s">
        <v>105</v>
      </c>
      <c r="B411" s="71" t="s">
        <v>876</v>
      </c>
      <c r="C411" s="82" t="s">
        <v>622</v>
      </c>
      <c r="D411" s="25" t="s">
        <v>21</v>
      </c>
      <c r="E411" s="26" t="s">
        <v>20</v>
      </c>
      <c r="F411" s="9">
        <v>2.7930000000000001</v>
      </c>
      <c r="G411" s="153">
        <v>28.49</v>
      </c>
    </row>
    <row r="412" spans="1:7">
      <c r="A412" s="1" t="s">
        <v>105</v>
      </c>
      <c r="B412" s="71" t="s">
        <v>877</v>
      </c>
      <c r="C412" s="82" t="s">
        <v>622</v>
      </c>
      <c r="D412" s="25" t="s">
        <v>21</v>
      </c>
      <c r="E412" s="26" t="s">
        <v>20</v>
      </c>
      <c r="F412" s="9">
        <v>18.103000000000002</v>
      </c>
      <c r="G412" s="153">
        <v>184.65</v>
      </c>
    </row>
    <row r="413" spans="1:7">
      <c r="A413" s="1" t="s">
        <v>105</v>
      </c>
      <c r="B413" s="71" t="s">
        <v>878</v>
      </c>
      <c r="C413" s="82" t="s">
        <v>622</v>
      </c>
      <c r="D413" s="25" t="s">
        <v>21</v>
      </c>
      <c r="E413" s="26" t="s">
        <v>20</v>
      </c>
      <c r="F413" s="9">
        <v>14.331</v>
      </c>
      <c r="G413" s="153">
        <v>146.18</v>
      </c>
    </row>
    <row r="414" spans="1:7">
      <c r="A414" s="1" t="s">
        <v>105</v>
      </c>
      <c r="B414" s="71" t="s">
        <v>879</v>
      </c>
      <c r="C414" s="82" t="s">
        <v>622</v>
      </c>
      <c r="D414" s="25" t="s">
        <v>21</v>
      </c>
      <c r="E414" s="26" t="s">
        <v>20</v>
      </c>
      <c r="F414" s="9">
        <v>4.617</v>
      </c>
      <c r="G414" s="153">
        <v>47.09</v>
      </c>
    </row>
    <row r="415" spans="1:7">
      <c r="A415" s="1" t="s">
        <v>105</v>
      </c>
      <c r="B415" s="71" t="s">
        <v>880</v>
      </c>
      <c r="C415" s="82" t="s">
        <v>867</v>
      </c>
      <c r="D415" s="25" t="s">
        <v>21</v>
      </c>
      <c r="E415" s="26" t="s">
        <v>20</v>
      </c>
      <c r="F415" s="9">
        <v>15.387</v>
      </c>
      <c r="G415" s="153">
        <v>156.94999999999999</v>
      </c>
    </row>
    <row r="416" spans="1:7">
      <c r="A416" s="1" t="s">
        <v>105</v>
      </c>
      <c r="B416" s="71" t="s">
        <v>881</v>
      </c>
      <c r="C416" s="82" t="s">
        <v>867</v>
      </c>
      <c r="D416" s="25" t="s">
        <v>21</v>
      </c>
      <c r="E416" s="26" t="s">
        <v>20</v>
      </c>
      <c r="F416" s="9">
        <v>6.923</v>
      </c>
      <c r="G416" s="153">
        <v>70.61</v>
      </c>
    </row>
    <row r="417" spans="1:7">
      <c r="A417" s="1" t="s">
        <v>105</v>
      </c>
      <c r="B417" s="71" t="s">
        <v>882</v>
      </c>
      <c r="C417" s="82" t="s">
        <v>867</v>
      </c>
      <c r="D417" s="25" t="s">
        <v>21</v>
      </c>
      <c r="E417" s="26" t="s">
        <v>20</v>
      </c>
      <c r="F417" s="9">
        <v>12.321999999999999</v>
      </c>
      <c r="G417" s="153">
        <v>125.68</v>
      </c>
    </row>
    <row r="418" spans="1:7">
      <c r="A418" s="1" t="s">
        <v>105</v>
      </c>
      <c r="B418" s="71" t="s">
        <v>883</v>
      </c>
      <c r="C418" s="82" t="s">
        <v>867</v>
      </c>
      <c r="D418" s="25" t="s">
        <v>21</v>
      </c>
      <c r="E418" s="26" t="s">
        <v>20</v>
      </c>
      <c r="F418" s="9">
        <v>13.952999999999999</v>
      </c>
      <c r="G418" s="153">
        <v>142.32</v>
      </c>
    </row>
    <row r="419" spans="1:7">
      <c r="A419" s="1" t="s">
        <v>105</v>
      </c>
      <c r="B419" s="71" t="s">
        <v>884</v>
      </c>
      <c r="C419" s="82" t="s">
        <v>566</v>
      </c>
      <c r="D419" s="25" t="s">
        <v>21</v>
      </c>
      <c r="E419" s="26" t="s">
        <v>20</v>
      </c>
      <c r="F419" s="9">
        <v>1.9</v>
      </c>
      <c r="G419" s="153">
        <v>19.38</v>
      </c>
    </row>
    <row r="420" spans="1:7">
      <c r="A420" s="1" t="s">
        <v>105</v>
      </c>
      <c r="B420" s="71" t="s">
        <v>885</v>
      </c>
      <c r="C420" s="82" t="s">
        <v>867</v>
      </c>
      <c r="D420" s="25" t="s">
        <v>21</v>
      </c>
      <c r="E420" s="26" t="s">
        <v>20</v>
      </c>
      <c r="F420" s="9">
        <v>13.81</v>
      </c>
      <c r="G420" s="153">
        <v>140.86000000000001</v>
      </c>
    </row>
    <row r="421" spans="1:7">
      <c r="A421" s="1" t="s">
        <v>105</v>
      </c>
      <c r="B421" s="71" t="s">
        <v>886</v>
      </c>
      <c r="C421" s="82" t="s">
        <v>887</v>
      </c>
      <c r="D421" s="25" t="s">
        <v>21</v>
      </c>
      <c r="E421" s="26" t="s">
        <v>20</v>
      </c>
      <c r="F421" s="9">
        <v>10.791</v>
      </c>
      <c r="G421" s="153">
        <v>110.07</v>
      </c>
    </row>
    <row r="422" spans="1:7">
      <c r="A422" s="1" t="s">
        <v>105</v>
      </c>
      <c r="B422" s="71" t="s">
        <v>888</v>
      </c>
      <c r="C422" s="82" t="s">
        <v>867</v>
      </c>
      <c r="D422" s="25" t="s">
        <v>21</v>
      </c>
      <c r="E422" s="26" t="s">
        <v>20</v>
      </c>
      <c r="F422" s="9">
        <v>5.7149999999999999</v>
      </c>
      <c r="G422" s="153">
        <v>58.29</v>
      </c>
    </row>
    <row r="423" spans="1:7">
      <c r="A423" s="1" t="s">
        <v>105</v>
      </c>
      <c r="B423" s="71" t="s">
        <v>889</v>
      </c>
      <c r="C423" s="82" t="s">
        <v>566</v>
      </c>
      <c r="D423" s="25" t="s">
        <v>21</v>
      </c>
      <c r="E423" s="26" t="s">
        <v>20</v>
      </c>
      <c r="F423" s="9">
        <v>30.768999999999998</v>
      </c>
      <c r="G423" s="153">
        <v>313.83999999999997</v>
      </c>
    </row>
    <row r="424" spans="1:7">
      <c r="A424" s="1" t="s">
        <v>105</v>
      </c>
      <c r="B424" s="71" t="s">
        <v>890</v>
      </c>
      <c r="C424" s="82" t="s">
        <v>887</v>
      </c>
      <c r="D424" s="25" t="s">
        <v>21</v>
      </c>
      <c r="E424" s="26" t="s">
        <v>20</v>
      </c>
      <c r="F424" s="9">
        <v>4.5060000000000002</v>
      </c>
      <c r="G424" s="153">
        <v>45.96</v>
      </c>
    </row>
    <row r="425" spans="1:7">
      <c r="A425" s="1" t="s">
        <v>105</v>
      </c>
      <c r="B425" s="71" t="s">
        <v>891</v>
      </c>
      <c r="C425" s="82" t="s">
        <v>704</v>
      </c>
      <c r="D425" s="25" t="s">
        <v>21</v>
      </c>
      <c r="E425" s="26" t="s">
        <v>20</v>
      </c>
      <c r="F425" s="9">
        <v>8.7479999999999993</v>
      </c>
      <c r="G425" s="153">
        <v>89.23</v>
      </c>
    </row>
    <row r="426" spans="1:7">
      <c r="A426" s="1" t="s">
        <v>105</v>
      </c>
      <c r="B426" s="71" t="s">
        <v>892</v>
      </c>
      <c r="C426" s="82" t="s">
        <v>704</v>
      </c>
      <c r="D426" s="25" t="s">
        <v>21</v>
      </c>
      <c r="E426" s="26" t="s">
        <v>20</v>
      </c>
      <c r="F426" s="9">
        <v>10.305999999999999</v>
      </c>
      <c r="G426" s="153">
        <v>105.12</v>
      </c>
    </row>
    <row r="427" spans="1:7">
      <c r="A427" s="1" t="s">
        <v>105</v>
      </c>
      <c r="B427" s="71" t="s">
        <v>893</v>
      </c>
      <c r="C427" s="82" t="s">
        <v>704</v>
      </c>
      <c r="D427" s="25" t="s">
        <v>21</v>
      </c>
      <c r="E427" s="26" t="s">
        <v>20</v>
      </c>
      <c r="F427" s="9">
        <v>6.5490000000000004</v>
      </c>
      <c r="G427" s="153">
        <v>66.8</v>
      </c>
    </row>
    <row r="428" spans="1:7">
      <c r="A428" s="1" t="s">
        <v>105</v>
      </c>
      <c r="B428" s="71" t="s">
        <v>894</v>
      </c>
      <c r="C428" s="82" t="s">
        <v>887</v>
      </c>
      <c r="D428" s="25" t="s">
        <v>21</v>
      </c>
      <c r="E428" s="26" t="s">
        <v>20</v>
      </c>
      <c r="F428" s="9">
        <v>14.23</v>
      </c>
      <c r="G428" s="153">
        <v>145.15</v>
      </c>
    </row>
    <row r="429" spans="1:7">
      <c r="A429" s="1" t="s">
        <v>105</v>
      </c>
      <c r="B429" s="71" t="s">
        <v>895</v>
      </c>
      <c r="C429" s="82" t="s">
        <v>704</v>
      </c>
      <c r="D429" s="25" t="s">
        <v>21</v>
      </c>
      <c r="E429" s="26" t="s">
        <v>20</v>
      </c>
      <c r="F429" s="9">
        <v>13.552</v>
      </c>
      <c r="G429" s="153">
        <v>138.22999999999999</v>
      </c>
    </row>
    <row r="430" spans="1:7">
      <c r="A430" s="1" t="s">
        <v>105</v>
      </c>
      <c r="B430" s="71" t="s">
        <v>896</v>
      </c>
      <c r="C430" s="82" t="s">
        <v>704</v>
      </c>
      <c r="D430" s="25" t="s">
        <v>21</v>
      </c>
      <c r="E430" s="26" t="s">
        <v>20</v>
      </c>
      <c r="F430" s="9">
        <v>3.3889999999999998</v>
      </c>
      <c r="G430" s="153">
        <v>34.57</v>
      </c>
    </row>
    <row r="431" spans="1:7">
      <c r="A431" s="1" t="s">
        <v>105</v>
      </c>
      <c r="B431" s="71" t="s">
        <v>897</v>
      </c>
      <c r="C431" s="82" t="s">
        <v>704</v>
      </c>
      <c r="D431" s="25" t="s">
        <v>21</v>
      </c>
      <c r="E431" s="26" t="s">
        <v>20</v>
      </c>
      <c r="F431" s="9">
        <v>3.3039999999999998</v>
      </c>
      <c r="G431" s="153">
        <v>33.700000000000003</v>
      </c>
    </row>
    <row r="432" spans="1:7">
      <c r="A432" s="1" t="s">
        <v>105</v>
      </c>
      <c r="B432" s="71" t="s">
        <v>898</v>
      </c>
      <c r="C432" s="82" t="s">
        <v>816</v>
      </c>
      <c r="D432" s="25" t="s">
        <v>21</v>
      </c>
      <c r="E432" s="144" t="s">
        <v>57</v>
      </c>
      <c r="F432" s="145">
        <v>1.756</v>
      </c>
      <c r="G432" s="153">
        <v>19.32</v>
      </c>
    </row>
    <row r="433" spans="1:9">
      <c r="A433" s="1" t="s">
        <v>105</v>
      </c>
      <c r="B433" s="71" t="s">
        <v>899</v>
      </c>
      <c r="C433" s="82" t="s">
        <v>816</v>
      </c>
      <c r="D433" s="25" t="s">
        <v>21</v>
      </c>
      <c r="E433" s="144" t="s">
        <v>57</v>
      </c>
      <c r="F433" s="145">
        <v>8.49</v>
      </c>
      <c r="G433" s="153">
        <v>93.39</v>
      </c>
    </row>
    <row r="434" spans="1:9">
      <c r="A434" s="1" t="s">
        <v>105</v>
      </c>
      <c r="B434" s="71" t="s">
        <v>900</v>
      </c>
      <c r="C434" s="82" t="s">
        <v>816</v>
      </c>
      <c r="D434" s="25" t="s">
        <v>21</v>
      </c>
      <c r="E434" s="144" t="s">
        <v>57</v>
      </c>
      <c r="F434" s="145">
        <v>25.423999999999999</v>
      </c>
      <c r="G434" s="153">
        <v>279.66000000000003</v>
      </c>
    </row>
    <row r="435" spans="1:9">
      <c r="A435" s="1" t="s">
        <v>105</v>
      </c>
      <c r="B435" s="71" t="s">
        <v>901</v>
      </c>
      <c r="C435" s="82" t="s">
        <v>816</v>
      </c>
      <c r="D435" s="25" t="s">
        <v>21</v>
      </c>
      <c r="E435" s="144" t="s">
        <v>57</v>
      </c>
      <c r="F435" s="145">
        <v>15.448</v>
      </c>
      <c r="G435" s="153">
        <v>169.93</v>
      </c>
    </row>
    <row r="436" spans="1:9">
      <c r="A436" s="1" t="s">
        <v>105</v>
      </c>
      <c r="B436" s="71" t="s">
        <v>902</v>
      </c>
      <c r="C436" s="82" t="s">
        <v>816</v>
      </c>
      <c r="D436" s="25" t="s">
        <v>21</v>
      </c>
      <c r="E436" s="144" t="s">
        <v>57</v>
      </c>
      <c r="F436" s="145">
        <v>15.351000000000001</v>
      </c>
      <c r="G436" s="153">
        <v>168.86</v>
      </c>
    </row>
    <row r="437" spans="1:9">
      <c r="A437" s="1" t="s">
        <v>105</v>
      </c>
      <c r="B437" s="71" t="s">
        <v>903</v>
      </c>
      <c r="C437" s="82" t="s">
        <v>816</v>
      </c>
      <c r="D437" s="25" t="s">
        <v>21</v>
      </c>
      <c r="E437" s="144" t="s">
        <v>57</v>
      </c>
      <c r="F437" s="145">
        <v>9.593</v>
      </c>
      <c r="G437" s="153">
        <v>105.52</v>
      </c>
    </row>
    <row r="438" spans="1:9">
      <c r="A438" s="1" t="s">
        <v>105</v>
      </c>
      <c r="B438" s="71" t="s">
        <v>246</v>
      </c>
      <c r="C438" s="82" t="s">
        <v>816</v>
      </c>
      <c r="D438" s="25" t="s">
        <v>21</v>
      </c>
      <c r="E438" s="144" t="s">
        <v>57</v>
      </c>
      <c r="F438" s="145">
        <v>2.5920000000000001</v>
      </c>
      <c r="G438" s="153">
        <v>28.51</v>
      </c>
    </row>
    <row r="439" spans="1:9">
      <c r="A439" s="1" t="s">
        <v>105</v>
      </c>
      <c r="B439" s="71" t="s">
        <v>904</v>
      </c>
      <c r="C439" s="82" t="s">
        <v>816</v>
      </c>
      <c r="D439" s="23" t="s">
        <v>22</v>
      </c>
      <c r="E439" s="144" t="s">
        <v>57</v>
      </c>
      <c r="F439" s="145">
        <v>15.946</v>
      </c>
      <c r="G439" s="153">
        <v>165.84</v>
      </c>
    </row>
    <row r="440" spans="1:9">
      <c r="A440" s="1" t="s">
        <v>105</v>
      </c>
      <c r="B440" s="71" t="s">
        <v>905</v>
      </c>
      <c r="C440" s="82" t="s">
        <v>906</v>
      </c>
      <c r="D440" s="23" t="s">
        <v>22</v>
      </c>
      <c r="E440" s="26" t="s">
        <v>20</v>
      </c>
      <c r="F440" s="9">
        <v>3.508</v>
      </c>
      <c r="G440" s="153">
        <v>33.68</v>
      </c>
    </row>
    <row r="441" spans="1:9">
      <c r="A441" s="1" t="s">
        <v>105</v>
      </c>
      <c r="B441" s="71" t="s">
        <v>907</v>
      </c>
      <c r="C441" s="82" t="s">
        <v>561</v>
      </c>
      <c r="D441" s="23" t="s">
        <v>22</v>
      </c>
      <c r="E441" s="10" t="s">
        <v>117</v>
      </c>
      <c r="F441" s="9">
        <v>2.7730000000000001</v>
      </c>
      <c r="G441" s="153">
        <v>26.62</v>
      </c>
    </row>
    <row r="442" spans="1:9">
      <c r="A442" s="1" t="s">
        <v>105</v>
      </c>
      <c r="B442" s="71" t="s">
        <v>908</v>
      </c>
      <c r="C442" s="82" t="s">
        <v>561</v>
      </c>
      <c r="D442" s="23" t="s">
        <v>22</v>
      </c>
      <c r="E442" s="26" t="s">
        <v>20</v>
      </c>
      <c r="F442" s="9">
        <v>18.34</v>
      </c>
      <c r="G442" s="153">
        <v>176.06</v>
      </c>
    </row>
    <row r="443" spans="1:9">
      <c r="A443" s="1" t="s">
        <v>105</v>
      </c>
      <c r="B443" s="71" t="s">
        <v>909</v>
      </c>
      <c r="C443" s="82" t="s">
        <v>910</v>
      </c>
      <c r="D443" s="23" t="s">
        <v>22</v>
      </c>
      <c r="E443" s="26" t="s">
        <v>20</v>
      </c>
      <c r="F443" s="9">
        <v>30.021000000000001</v>
      </c>
      <c r="G443" s="153">
        <v>288.2</v>
      </c>
    </row>
    <row r="444" spans="1:9">
      <c r="A444" s="1" t="s">
        <v>105</v>
      </c>
      <c r="B444" s="71" t="s">
        <v>911</v>
      </c>
      <c r="C444" s="82" t="s">
        <v>561</v>
      </c>
      <c r="D444" s="23" t="s">
        <v>22</v>
      </c>
      <c r="E444" s="10" t="s">
        <v>117</v>
      </c>
      <c r="F444" s="9">
        <v>5.6310000000000002</v>
      </c>
      <c r="G444" s="153">
        <v>54.06</v>
      </c>
    </row>
    <row r="445" spans="1:9">
      <c r="A445" s="1" t="s">
        <v>105</v>
      </c>
      <c r="B445" s="71" t="s">
        <v>912</v>
      </c>
      <c r="C445" s="82" t="s">
        <v>906</v>
      </c>
      <c r="D445" s="23" t="s">
        <v>22</v>
      </c>
      <c r="E445" s="10" t="s">
        <v>117</v>
      </c>
      <c r="F445" s="9">
        <v>5.2380000000000004</v>
      </c>
      <c r="G445" s="153">
        <v>50.28</v>
      </c>
    </row>
    <row r="446" spans="1:9">
      <c r="A446" s="1" t="s">
        <v>105</v>
      </c>
      <c r="B446" s="71" t="s">
        <v>913</v>
      </c>
      <c r="C446" s="82" t="s">
        <v>906</v>
      </c>
      <c r="D446" s="23" t="s">
        <v>22</v>
      </c>
      <c r="E446" s="10" t="s">
        <v>117</v>
      </c>
      <c r="F446" s="9">
        <v>1.9259999999999999</v>
      </c>
      <c r="G446" s="153">
        <v>18.489999999999998</v>
      </c>
    </row>
    <row r="447" spans="1:9">
      <c r="A447" s="1" t="s">
        <v>105</v>
      </c>
      <c r="B447" s="71" t="s">
        <v>914</v>
      </c>
      <c r="C447" s="82" t="s">
        <v>561</v>
      </c>
      <c r="D447" s="23" t="s">
        <v>22</v>
      </c>
      <c r="E447" s="10" t="s">
        <v>117</v>
      </c>
      <c r="F447" s="9">
        <v>6.6740000000000004</v>
      </c>
      <c r="G447" s="153">
        <v>64.069999999999993</v>
      </c>
      <c r="I447" s="158"/>
    </row>
    <row r="448" spans="1:9">
      <c r="A448" s="1" t="s">
        <v>105</v>
      </c>
      <c r="B448" s="71" t="s">
        <v>915</v>
      </c>
      <c r="C448" s="82" t="s">
        <v>561</v>
      </c>
      <c r="D448" s="23" t="s">
        <v>22</v>
      </c>
      <c r="E448" s="10" t="s">
        <v>117</v>
      </c>
      <c r="F448" s="9">
        <v>3.4089999999999998</v>
      </c>
      <c r="G448" s="153">
        <v>32.729999999999997</v>
      </c>
    </row>
    <row r="449" spans="1:8">
      <c r="A449" s="1" t="s">
        <v>105</v>
      </c>
      <c r="B449" s="71" t="s">
        <v>916</v>
      </c>
      <c r="C449" s="82" t="s">
        <v>561</v>
      </c>
      <c r="D449" s="23" t="s">
        <v>22</v>
      </c>
      <c r="E449" s="26" t="s">
        <v>20</v>
      </c>
      <c r="F449" s="9">
        <v>36.118000000000002</v>
      </c>
      <c r="G449" s="153">
        <v>346.73</v>
      </c>
    </row>
    <row r="450" spans="1:8">
      <c r="A450" s="1" t="s">
        <v>105</v>
      </c>
      <c r="B450" s="71" t="s">
        <v>181</v>
      </c>
      <c r="C450" s="82" t="s">
        <v>801</v>
      </c>
      <c r="D450" s="23" t="s">
        <v>22</v>
      </c>
      <c r="E450" s="26" t="s">
        <v>20</v>
      </c>
      <c r="F450" s="9">
        <v>10.333</v>
      </c>
      <c r="G450" s="153">
        <v>99.2</v>
      </c>
    </row>
    <row r="451" spans="1:8" ht="15.75" thickBot="1">
      <c r="A451" s="12"/>
      <c r="B451" s="71"/>
      <c r="C451" s="12"/>
      <c r="D451" s="12"/>
      <c r="E451" s="12"/>
      <c r="F451" s="11"/>
      <c r="G451" s="154"/>
    </row>
    <row r="452" spans="1:8" ht="24" customHeight="1" thickBot="1">
      <c r="A452" s="188"/>
      <c r="B452" s="185"/>
      <c r="C452" s="185"/>
      <c r="D452" s="185"/>
      <c r="E452" s="186"/>
      <c r="F452" s="32">
        <f>F450+F449+F448+F447+F446+F445+F444+F443+F442+F441+F440+F439+F438+F437+F436+F435+F434+F433+F432+F431+F430+F429+F428+F427+F426+F425+F424+F423+F422+F421+F420+F419+F418+F417+F416+F415+F414+F413+F412+F411+F410+F409+F408+F407+F406+F405+F404+F403+F402+F401+F400+F399+F398+F397+F396+F395+F394+F393+F392+F391+F390+F389+F388+F387+F386+F385+F384+F383+F382+F381+F380+F379+F378+F377+F376+F375+F374+F373+F372+F371+F370+F369+F368+F367+F366+F365+F364+F363+F362+F361+F360+F359+F358+F357+F356+F355+F354+F353</f>
        <v>1058.5529999999999</v>
      </c>
      <c r="G452" s="151">
        <f>G353+G354+G355+G356+G357+G358+G359+G360+G361+G362+G363+G364+G365+G366+G367+G368+G369+G370+G371+G372+G373+G374+G375+G376+G377+G378+G379+G380+G381+G382+G383+G384+G385+G386+G387+G388+G389+G390+G391+G392+G393+G394+G395+G396+G397+G398+G399+G400+G401+G402+G403+G404+G405+G406+G407+G408+G409+G410+G411+G412+G413+G414+G415+G416+G417+G418+G419+G420+G421+G422+G423+G424+G425+G426+G427+G428+G429+G430+G431+G432+G433+G434+G435+G436+G437+G438+G439+G440+G441+G442+G443+G444+G445+G446+G447+G448+G449+G450</f>
        <v>10543.12</v>
      </c>
    </row>
    <row r="453" spans="1:8">
      <c r="A453" s="29"/>
      <c r="B453" s="74"/>
      <c r="C453" s="29"/>
      <c r="D453" s="29"/>
      <c r="E453" s="29"/>
      <c r="F453" s="35"/>
      <c r="G453" s="29"/>
    </row>
    <row r="454" spans="1:8">
      <c r="A454" s="29"/>
      <c r="B454" s="74"/>
      <c r="C454" s="29"/>
      <c r="D454" s="29"/>
      <c r="E454" s="29"/>
      <c r="F454" s="35"/>
      <c r="G454" s="29"/>
    </row>
    <row r="455" spans="1:8" ht="15.75" thickBot="1">
      <c r="A455" s="29"/>
      <c r="B455" s="74"/>
      <c r="C455" s="29"/>
      <c r="D455" s="29"/>
      <c r="E455" s="29"/>
      <c r="F455" s="35"/>
      <c r="G455" s="29"/>
    </row>
    <row r="456" spans="1:8" ht="30" customHeight="1" thickBot="1">
      <c r="A456" s="103" t="s">
        <v>108</v>
      </c>
      <c r="B456" s="104"/>
      <c r="C456" s="104"/>
      <c r="D456" s="104"/>
      <c r="E456" s="104"/>
      <c r="F456" s="104"/>
      <c r="G456" s="105"/>
    </row>
    <row r="457" spans="1:8" ht="22.5" customHeight="1" thickBot="1">
      <c r="A457" s="97" t="s">
        <v>109</v>
      </c>
      <c r="B457" s="98"/>
      <c r="C457" s="98"/>
      <c r="D457" s="98"/>
      <c r="E457" s="98"/>
      <c r="F457" s="98"/>
      <c r="G457" s="99"/>
    </row>
    <row r="458" spans="1:8" ht="33" customHeight="1" thickBot="1">
      <c r="A458" s="129" t="s">
        <v>10</v>
      </c>
      <c r="B458" s="131" t="s">
        <v>6</v>
      </c>
      <c r="C458" s="132" t="s">
        <v>5</v>
      </c>
      <c r="D458" s="132" t="s">
        <v>7</v>
      </c>
      <c r="E458" s="132" t="s">
        <v>8</v>
      </c>
      <c r="F458" s="128" t="s">
        <v>9</v>
      </c>
      <c r="G458" s="127" t="s">
        <v>11</v>
      </c>
      <c r="H458" s="41" t="s">
        <v>321</v>
      </c>
    </row>
    <row r="459" spans="1:8">
      <c r="A459" s="1" t="s">
        <v>110</v>
      </c>
      <c r="B459" s="71" t="s">
        <v>111</v>
      </c>
      <c r="C459" s="82" t="s">
        <v>724</v>
      </c>
      <c r="D459" s="23" t="s">
        <v>22</v>
      </c>
      <c r="E459" s="10" t="s">
        <v>117</v>
      </c>
      <c r="F459" s="9">
        <v>10.843999999999999</v>
      </c>
      <c r="G459" s="153">
        <v>104.1</v>
      </c>
    </row>
    <row r="460" spans="1:8">
      <c r="A460" s="1" t="s">
        <v>110</v>
      </c>
      <c r="B460" s="71" t="s">
        <v>112</v>
      </c>
      <c r="C460" s="82" t="s">
        <v>725</v>
      </c>
      <c r="D460" s="25" t="s">
        <v>21</v>
      </c>
      <c r="E460" s="10" t="s">
        <v>117</v>
      </c>
      <c r="F460" s="9">
        <v>20.548999999999999</v>
      </c>
      <c r="G460" s="153">
        <v>209.6</v>
      </c>
    </row>
    <row r="461" spans="1:8">
      <c r="A461" s="1" t="s">
        <v>110</v>
      </c>
      <c r="B461" s="71" t="s">
        <v>113</v>
      </c>
      <c r="C461" s="82" t="s">
        <v>725</v>
      </c>
      <c r="D461" s="1" t="s">
        <v>19</v>
      </c>
      <c r="E461" s="10" t="s">
        <v>117</v>
      </c>
      <c r="F461" s="9">
        <v>3.1459999999999999</v>
      </c>
      <c r="G461" s="153">
        <v>28.31</v>
      </c>
    </row>
    <row r="462" spans="1:8">
      <c r="A462" s="1" t="s">
        <v>110</v>
      </c>
      <c r="B462" s="71" t="s">
        <v>114</v>
      </c>
      <c r="C462" s="82" t="s">
        <v>726</v>
      </c>
      <c r="D462" s="1" t="s">
        <v>19</v>
      </c>
      <c r="E462" s="10" t="s">
        <v>117</v>
      </c>
      <c r="F462" s="9">
        <v>21.030999999999999</v>
      </c>
      <c r="G462" s="153">
        <v>189.28</v>
      </c>
    </row>
    <row r="463" spans="1:8">
      <c r="A463" s="1" t="s">
        <v>110</v>
      </c>
      <c r="B463" s="71" t="s">
        <v>115</v>
      </c>
      <c r="C463" s="82" t="s">
        <v>725</v>
      </c>
      <c r="D463" s="1" t="s">
        <v>19</v>
      </c>
      <c r="E463" s="10" t="s">
        <v>117</v>
      </c>
      <c r="F463" s="9">
        <v>5.28</v>
      </c>
      <c r="G463" s="153">
        <v>47.52</v>
      </c>
    </row>
    <row r="464" spans="1:8" ht="15.75" thickBot="1">
      <c r="A464" s="12" t="s">
        <v>110</v>
      </c>
      <c r="B464" s="72" t="s">
        <v>116</v>
      </c>
      <c r="C464" s="82" t="s">
        <v>725</v>
      </c>
      <c r="D464" s="12" t="s">
        <v>19</v>
      </c>
      <c r="E464" s="26" t="s">
        <v>117</v>
      </c>
      <c r="F464" s="11">
        <v>1.7869999999999999</v>
      </c>
      <c r="G464" s="154">
        <v>16.079999999999998</v>
      </c>
    </row>
    <row r="465" spans="1:8" ht="25.5" customHeight="1" thickBot="1">
      <c r="A465" s="188"/>
      <c r="B465" s="185"/>
      <c r="C465" s="185"/>
      <c r="D465" s="185"/>
      <c r="E465" s="186"/>
      <c r="F465" s="32">
        <f>F459+F460+F461+F462+F463+F464</f>
        <v>62.637</v>
      </c>
      <c r="G465" s="151">
        <f>G459+G460+G461+G462+G463+G464</f>
        <v>594.89</v>
      </c>
    </row>
    <row r="466" spans="1:8" ht="27.75" customHeight="1" thickBot="1">
      <c r="A466" s="97" t="s">
        <v>118</v>
      </c>
      <c r="B466" s="98"/>
      <c r="C466" s="98"/>
      <c r="D466" s="98"/>
      <c r="E466" s="98"/>
      <c r="F466" s="98"/>
      <c r="G466" s="99"/>
    </row>
    <row r="467" spans="1:8" ht="32.25" customHeight="1" thickBot="1">
      <c r="A467" s="129" t="s">
        <v>10</v>
      </c>
      <c r="B467" s="131" t="s">
        <v>6</v>
      </c>
      <c r="C467" s="132" t="s">
        <v>5</v>
      </c>
      <c r="D467" s="132" t="s">
        <v>7</v>
      </c>
      <c r="E467" s="132" t="s">
        <v>8</v>
      </c>
      <c r="F467" s="128" t="s">
        <v>9</v>
      </c>
      <c r="G467" s="127" t="s">
        <v>11</v>
      </c>
      <c r="H467" s="41" t="s">
        <v>322</v>
      </c>
    </row>
    <row r="468" spans="1:8">
      <c r="A468" s="12" t="s">
        <v>110</v>
      </c>
      <c r="B468" s="71" t="s">
        <v>16</v>
      </c>
      <c r="C468" s="82" t="s">
        <v>727</v>
      </c>
      <c r="D468" s="12" t="s">
        <v>19</v>
      </c>
      <c r="E468" s="26" t="s">
        <v>117</v>
      </c>
      <c r="F468" s="9">
        <v>17.032</v>
      </c>
      <c r="G468" s="1">
        <v>153.29</v>
      </c>
    </row>
    <row r="469" spans="1:8">
      <c r="A469" s="12" t="s">
        <v>110</v>
      </c>
      <c r="B469" s="71" t="s">
        <v>119</v>
      </c>
      <c r="C469" s="82" t="s">
        <v>728</v>
      </c>
      <c r="D469" s="23" t="s">
        <v>22</v>
      </c>
      <c r="E469" s="26" t="s">
        <v>117</v>
      </c>
      <c r="F469" s="9">
        <v>42.787999999999997</v>
      </c>
      <c r="G469" s="1">
        <v>410.76</v>
      </c>
    </row>
    <row r="470" spans="1:8">
      <c r="A470" s="1" t="s">
        <v>127</v>
      </c>
      <c r="B470" s="71" t="s">
        <v>120</v>
      </c>
      <c r="C470" s="82" t="s">
        <v>729</v>
      </c>
      <c r="D470" s="23" t="s">
        <v>22</v>
      </c>
      <c r="E470" s="26" t="s">
        <v>20</v>
      </c>
      <c r="F470" s="9">
        <v>16.271999999999998</v>
      </c>
      <c r="G470" s="1">
        <v>156.21</v>
      </c>
    </row>
    <row r="471" spans="1:8">
      <c r="A471" s="1" t="s">
        <v>127</v>
      </c>
      <c r="B471" s="71" t="s">
        <v>121</v>
      </c>
      <c r="C471" s="82" t="s">
        <v>730</v>
      </c>
      <c r="D471" s="25" t="s">
        <v>21</v>
      </c>
      <c r="E471" s="26" t="s">
        <v>42</v>
      </c>
      <c r="F471" s="9">
        <v>59.424999999999997</v>
      </c>
      <c r="G471" s="1">
        <v>653.66999999999996</v>
      </c>
    </row>
    <row r="472" spans="1:8">
      <c r="A472" s="1" t="s">
        <v>127</v>
      </c>
      <c r="B472" s="71" t="s">
        <v>122</v>
      </c>
      <c r="C472" s="82" t="s">
        <v>731</v>
      </c>
      <c r="D472" s="25" t="s">
        <v>21</v>
      </c>
      <c r="E472" s="26" t="s">
        <v>42</v>
      </c>
      <c r="F472" s="9">
        <v>0.48499999999999999</v>
      </c>
      <c r="G472" s="1">
        <v>5.33</v>
      </c>
    </row>
    <row r="473" spans="1:8">
      <c r="A473" s="1" t="s">
        <v>127</v>
      </c>
      <c r="B473" s="71" t="s">
        <v>123</v>
      </c>
      <c r="C473" s="82" t="s">
        <v>731</v>
      </c>
      <c r="D473" s="23" t="s">
        <v>22</v>
      </c>
      <c r="E473" s="26" t="s">
        <v>42</v>
      </c>
      <c r="F473" s="9">
        <v>6.0339999999999998</v>
      </c>
      <c r="G473" s="1">
        <v>62.75</v>
      </c>
    </row>
    <row r="474" spans="1:8">
      <c r="A474" s="1" t="s">
        <v>127</v>
      </c>
      <c r="B474" s="71" t="s">
        <v>124</v>
      </c>
      <c r="C474" s="82" t="s">
        <v>731</v>
      </c>
      <c r="D474" s="25" t="s">
        <v>21</v>
      </c>
      <c r="E474" s="26" t="s">
        <v>42</v>
      </c>
      <c r="F474" s="9">
        <v>0.438</v>
      </c>
      <c r="G474" s="1">
        <v>4.82</v>
      </c>
    </row>
    <row r="475" spans="1:8">
      <c r="A475" s="1" t="s">
        <v>127</v>
      </c>
      <c r="B475" s="71" t="s">
        <v>125</v>
      </c>
      <c r="C475" s="82" t="s">
        <v>731</v>
      </c>
      <c r="D475" s="23" t="s">
        <v>22</v>
      </c>
      <c r="E475" s="26" t="s">
        <v>42</v>
      </c>
      <c r="F475" s="9">
        <v>0.437</v>
      </c>
      <c r="G475" s="1">
        <v>4.54</v>
      </c>
    </row>
    <row r="476" spans="1:8" ht="15.75" thickBot="1">
      <c r="A476" s="12" t="s">
        <v>127</v>
      </c>
      <c r="B476" s="72" t="s">
        <v>126</v>
      </c>
      <c r="C476" s="82" t="s">
        <v>731</v>
      </c>
      <c r="D476" s="25" t="s">
        <v>22</v>
      </c>
      <c r="E476" s="26" t="s">
        <v>42</v>
      </c>
      <c r="F476" s="11">
        <v>0.54700000000000004</v>
      </c>
      <c r="G476" s="12">
        <v>5.69</v>
      </c>
    </row>
    <row r="477" spans="1:8" ht="24" customHeight="1" thickBot="1">
      <c r="A477" s="188"/>
      <c r="B477" s="185"/>
      <c r="C477" s="185"/>
      <c r="D477" s="185"/>
      <c r="E477" s="186"/>
      <c r="F477" s="32">
        <f>F468+F469+F470+F471+F472+F473+F474+F475+F476</f>
        <v>143.458</v>
      </c>
      <c r="G477" s="149">
        <f>G468+G469+G470+G471+G472+G473+G474+G475+G476</f>
        <v>1457.0599999999997</v>
      </c>
    </row>
    <row r="478" spans="1:8" ht="23.25" customHeight="1" thickBot="1">
      <c r="A478" s="97" t="s">
        <v>128</v>
      </c>
      <c r="B478" s="98"/>
      <c r="C478" s="98"/>
      <c r="D478" s="98"/>
      <c r="E478" s="98"/>
      <c r="F478" s="98"/>
      <c r="G478" s="99"/>
    </row>
    <row r="479" spans="1:8" ht="34.5" customHeight="1" thickBot="1">
      <c r="A479" s="129" t="s">
        <v>10</v>
      </c>
      <c r="B479" s="131" t="s">
        <v>6</v>
      </c>
      <c r="C479" s="132" t="s">
        <v>5</v>
      </c>
      <c r="D479" s="132" t="s">
        <v>7</v>
      </c>
      <c r="E479" s="132" t="s">
        <v>8</v>
      </c>
      <c r="F479" s="128" t="s">
        <v>9</v>
      </c>
      <c r="G479" s="127" t="s">
        <v>11</v>
      </c>
      <c r="H479" s="41" t="s">
        <v>337</v>
      </c>
    </row>
    <row r="480" spans="1:8" ht="16.5" customHeight="1" thickBot="1">
      <c r="A480" s="12" t="s">
        <v>110</v>
      </c>
      <c r="B480" s="71" t="s">
        <v>405</v>
      </c>
      <c r="C480" s="82" t="s">
        <v>732</v>
      </c>
      <c r="D480" s="25" t="s">
        <v>21</v>
      </c>
      <c r="E480" s="26" t="s">
        <v>42</v>
      </c>
      <c r="F480" s="9">
        <v>70.212999999999994</v>
      </c>
      <c r="G480" s="1">
        <v>772.34</v>
      </c>
    </row>
    <row r="481" spans="1:10" ht="23.25" customHeight="1" thickBot="1">
      <c r="A481" s="188"/>
      <c r="B481" s="185"/>
      <c r="C481" s="185"/>
      <c r="D481" s="185"/>
      <c r="E481" s="186"/>
      <c r="F481" s="32">
        <f>F480</f>
        <v>70.212999999999994</v>
      </c>
      <c r="G481" s="149">
        <f>G480</f>
        <v>772.34</v>
      </c>
    </row>
    <row r="482" spans="1:10">
      <c r="A482" s="29"/>
      <c r="B482" s="74"/>
      <c r="C482" s="29"/>
      <c r="D482" s="29"/>
      <c r="E482" s="29"/>
      <c r="F482" s="35"/>
      <c r="G482" s="29"/>
    </row>
    <row r="483" spans="1:10">
      <c r="A483" s="29"/>
      <c r="B483" s="74"/>
      <c r="C483" s="29"/>
      <c r="D483" s="29"/>
      <c r="E483" s="29"/>
      <c r="F483" s="35"/>
      <c r="G483" s="29"/>
    </row>
    <row r="484" spans="1:10" ht="15.75" thickBot="1">
      <c r="A484" s="29"/>
      <c r="B484" s="74"/>
      <c r="C484" s="29"/>
      <c r="D484" s="29"/>
      <c r="E484" s="29"/>
      <c r="F484" s="35"/>
      <c r="G484" s="29"/>
    </row>
    <row r="485" spans="1:10" ht="29.25" customHeight="1" thickBot="1">
      <c r="A485" s="103" t="s">
        <v>129</v>
      </c>
      <c r="B485" s="104"/>
      <c r="C485" s="104"/>
      <c r="D485" s="104"/>
      <c r="E485" s="104"/>
      <c r="F485" s="104"/>
      <c r="G485" s="105"/>
    </row>
    <row r="486" spans="1:10" ht="24" customHeight="1" thickBot="1">
      <c r="A486" s="97" t="s">
        <v>130</v>
      </c>
      <c r="B486" s="98"/>
      <c r="C486" s="98"/>
      <c r="D486" s="98"/>
      <c r="E486" s="98"/>
      <c r="F486" s="98"/>
      <c r="G486" s="99"/>
    </row>
    <row r="487" spans="1:10" ht="33.75" customHeight="1" thickBot="1">
      <c r="A487" s="129" t="s">
        <v>10</v>
      </c>
      <c r="B487" s="131" t="s">
        <v>6</v>
      </c>
      <c r="C487" s="132" t="s">
        <v>5</v>
      </c>
      <c r="D487" s="132" t="s">
        <v>7</v>
      </c>
      <c r="E487" s="132" t="s">
        <v>8</v>
      </c>
      <c r="F487" s="128" t="s">
        <v>9</v>
      </c>
      <c r="G487" s="127" t="s">
        <v>11</v>
      </c>
      <c r="H487" s="41" t="s">
        <v>411</v>
      </c>
    </row>
    <row r="488" spans="1:10" ht="15.75" thickBot="1">
      <c r="A488" s="48" t="s">
        <v>132</v>
      </c>
      <c r="B488" s="76" t="s">
        <v>397</v>
      </c>
      <c r="C488" s="82" t="s">
        <v>733</v>
      </c>
      <c r="D488" s="25" t="s">
        <v>21</v>
      </c>
      <c r="E488" s="26" t="s">
        <v>20</v>
      </c>
      <c r="F488" s="9">
        <v>139.17599999999999</v>
      </c>
      <c r="G488" s="153">
        <v>1419.6</v>
      </c>
    </row>
    <row r="489" spans="1:10" ht="23.25" customHeight="1" thickBot="1">
      <c r="A489" s="188"/>
      <c r="B489" s="185"/>
      <c r="C489" s="185"/>
      <c r="D489" s="185"/>
      <c r="E489" s="186"/>
      <c r="F489" s="32">
        <f>F488</f>
        <v>139.17599999999999</v>
      </c>
      <c r="G489" s="151">
        <f>G488</f>
        <v>1419.6</v>
      </c>
    </row>
    <row r="490" spans="1:10" ht="24.75" customHeight="1" thickBot="1">
      <c r="A490" s="97" t="s">
        <v>131</v>
      </c>
      <c r="B490" s="98"/>
      <c r="C490" s="98"/>
      <c r="D490" s="98"/>
      <c r="E490" s="98"/>
      <c r="F490" s="98"/>
      <c r="G490" s="99"/>
    </row>
    <row r="491" spans="1:10" ht="35.25" customHeight="1" thickBot="1">
      <c r="A491" s="129" t="s">
        <v>10</v>
      </c>
      <c r="B491" s="131" t="s">
        <v>6</v>
      </c>
      <c r="C491" s="132" t="s">
        <v>5</v>
      </c>
      <c r="D491" s="132" t="s">
        <v>7</v>
      </c>
      <c r="E491" s="132" t="s">
        <v>8</v>
      </c>
      <c r="F491" s="128" t="s">
        <v>9</v>
      </c>
      <c r="G491" s="127" t="s">
        <v>11</v>
      </c>
      <c r="H491" s="41" t="s">
        <v>303</v>
      </c>
    </row>
    <row r="492" spans="1:10" s="143" customFormat="1">
      <c r="A492" s="48" t="s">
        <v>132</v>
      </c>
      <c r="B492" s="76" t="s">
        <v>391</v>
      </c>
      <c r="C492" s="86" t="s">
        <v>737</v>
      </c>
      <c r="D492" s="53" t="s">
        <v>19</v>
      </c>
      <c r="E492" s="67" t="s">
        <v>88</v>
      </c>
      <c r="F492" s="57">
        <v>12.759</v>
      </c>
      <c r="G492" s="163">
        <v>125.04</v>
      </c>
    </row>
    <row r="493" spans="1:10" s="143" customFormat="1">
      <c r="A493" s="48" t="s">
        <v>132</v>
      </c>
      <c r="B493" s="76" t="s">
        <v>392</v>
      </c>
      <c r="C493" s="86" t="s">
        <v>737</v>
      </c>
      <c r="D493" s="53" t="s">
        <v>19</v>
      </c>
      <c r="E493" s="67" t="s">
        <v>88</v>
      </c>
      <c r="F493" s="57">
        <v>0.56299999999999994</v>
      </c>
      <c r="G493" s="163">
        <v>5.52</v>
      </c>
      <c r="H493" s="159">
        <f>F492+F493+F499+F501+F502+F503+F504+F505+F506+F507+F508+F509+F510+F511+F512+F513+F514+F515+F516+F517+F535+F551+F552+F589+F590+F591+F592</f>
        <v>94.204000000000008</v>
      </c>
      <c r="I493" s="159"/>
    </row>
    <row r="494" spans="1:10">
      <c r="A494" s="48" t="s">
        <v>132</v>
      </c>
      <c r="B494" s="76" t="s">
        <v>393</v>
      </c>
      <c r="C494" s="86" t="s">
        <v>736</v>
      </c>
      <c r="D494" s="53" t="s">
        <v>21</v>
      </c>
      <c r="E494" s="54" t="s">
        <v>20</v>
      </c>
      <c r="F494" s="59">
        <v>110.241</v>
      </c>
      <c r="G494" s="163">
        <v>1124.46</v>
      </c>
      <c r="H494" s="31">
        <f>F494+F495+F496+F497+F498+F500+F518+F519+F520+F521+F522+F523+F524+F525+F526+F527+F528+F529+F530+F531+F532+F533+F534+F536+F537+F538+F539+F540+F541+F542+F543+F544+F545+F546+F547+F548+F549+F550+F553+F554+F555+F556+F557+F558+F559+F560+F561+F562+F563+F564+F565+F566+F567+F568+F569+F570+F571+F572+F573+F574+F575+F576+F577+F578+F579+F580+F581+F582+F583+F584+F585+F586+F587+F588</f>
        <v>382.8730000000001</v>
      </c>
      <c r="I494" s="31"/>
      <c r="J494" s="31"/>
    </row>
    <row r="495" spans="1:10">
      <c r="A495" s="1" t="s">
        <v>132</v>
      </c>
      <c r="B495" s="71" t="s">
        <v>394</v>
      </c>
      <c r="C495" s="82" t="s">
        <v>736</v>
      </c>
      <c r="D495" s="25" t="s">
        <v>22</v>
      </c>
      <c r="E495" s="26" t="s">
        <v>20</v>
      </c>
      <c r="F495" s="9">
        <v>1.0189999999999999</v>
      </c>
      <c r="G495" s="163">
        <v>9.7799999999999994</v>
      </c>
      <c r="I495" s="31"/>
    </row>
    <row r="496" spans="1:10">
      <c r="A496" s="1" t="s">
        <v>132</v>
      </c>
      <c r="B496" s="71" t="s">
        <v>395</v>
      </c>
      <c r="C496" s="82" t="s">
        <v>736</v>
      </c>
      <c r="D496" s="25" t="s">
        <v>19</v>
      </c>
      <c r="E496" s="26" t="s">
        <v>20</v>
      </c>
      <c r="F496" s="9">
        <v>0.39600000000000002</v>
      </c>
      <c r="G496" s="163">
        <v>3.56</v>
      </c>
    </row>
    <row r="497" spans="1:7">
      <c r="A497" s="1" t="s">
        <v>132</v>
      </c>
      <c r="B497" s="71" t="s">
        <v>396</v>
      </c>
      <c r="C497" s="82" t="s">
        <v>736</v>
      </c>
      <c r="D497" s="25" t="s">
        <v>19</v>
      </c>
      <c r="E497" s="26" t="s">
        <v>20</v>
      </c>
      <c r="F497" s="9">
        <v>1.609</v>
      </c>
      <c r="G497" s="163">
        <v>14.48</v>
      </c>
    </row>
    <row r="498" spans="1:7" s="170" customFormat="1">
      <c r="A498" s="48" t="s">
        <v>132</v>
      </c>
      <c r="B498" s="76" t="s">
        <v>509</v>
      </c>
      <c r="C498" s="86" t="s">
        <v>696</v>
      </c>
      <c r="D498" s="53" t="s">
        <v>21</v>
      </c>
      <c r="E498" s="54" t="s">
        <v>20</v>
      </c>
      <c r="F498" s="59">
        <v>22.687999999999999</v>
      </c>
      <c r="G498" s="163">
        <v>231.42</v>
      </c>
    </row>
    <row r="499" spans="1:7">
      <c r="A499" s="1" t="s">
        <v>132</v>
      </c>
      <c r="B499" s="71" t="s">
        <v>974</v>
      </c>
      <c r="C499" s="82" t="s">
        <v>975</v>
      </c>
      <c r="D499" s="25" t="s">
        <v>19</v>
      </c>
      <c r="E499" s="67" t="s">
        <v>88</v>
      </c>
      <c r="F499" s="57">
        <v>13.563000000000001</v>
      </c>
      <c r="G499" s="153">
        <v>132.91999999999999</v>
      </c>
    </row>
    <row r="500" spans="1:7">
      <c r="A500" s="1" t="s">
        <v>132</v>
      </c>
      <c r="B500" s="71" t="s">
        <v>124</v>
      </c>
      <c r="C500" s="82" t="s">
        <v>976</v>
      </c>
      <c r="D500" s="25" t="s">
        <v>19</v>
      </c>
      <c r="E500" s="54" t="s">
        <v>20</v>
      </c>
      <c r="F500" s="9">
        <v>1.252</v>
      </c>
      <c r="G500" s="153">
        <v>11.27</v>
      </c>
    </row>
    <row r="501" spans="1:7">
      <c r="A501" s="1" t="s">
        <v>132</v>
      </c>
      <c r="B501" s="71" t="s">
        <v>33</v>
      </c>
      <c r="C501" s="82" t="s">
        <v>977</v>
      </c>
      <c r="D501" s="25" t="s">
        <v>19</v>
      </c>
      <c r="E501" s="67" t="s">
        <v>88</v>
      </c>
      <c r="F501" s="57">
        <v>1.2909999999999999</v>
      </c>
      <c r="G501" s="153">
        <v>12.65</v>
      </c>
    </row>
    <row r="502" spans="1:7">
      <c r="A502" s="1" t="s">
        <v>132</v>
      </c>
      <c r="B502" s="71" t="s">
        <v>978</v>
      </c>
      <c r="C502" s="82" t="s">
        <v>977</v>
      </c>
      <c r="D502" s="25" t="s">
        <v>19</v>
      </c>
      <c r="E502" s="67" t="s">
        <v>88</v>
      </c>
      <c r="F502" s="57">
        <v>1.6120000000000001</v>
      </c>
      <c r="G502" s="153">
        <v>15.8</v>
      </c>
    </row>
    <row r="503" spans="1:7">
      <c r="A503" s="1" t="s">
        <v>132</v>
      </c>
      <c r="B503" s="71" t="s">
        <v>979</v>
      </c>
      <c r="C503" s="82" t="s">
        <v>977</v>
      </c>
      <c r="D503" s="25" t="s">
        <v>19</v>
      </c>
      <c r="E503" s="67" t="s">
        <v>88</v>
      </c>
      <c r="F503" s="57">
        <v>1.75</v>
      </c>
      <c r="G503" s="153">
        <v>17.149999999999999</v>
      </c>
    </row>
    <row r="504" spans="1:7">
      <c r="A504" s="1" t="s">
        <v>132</v>
      </c>
      <c r="B504" s="71" t="s">
        <v>980</v>
      </c>
      <c r="C504" s="82" t="s">
        <v>977</v>
      </c>
      <c r="D504" s="25" t="s">
        <v>19</v>
      </c>
      <c r="E504" s="67" t="s">
        <v>88</v>
      </c>
      <c r="F504" s="57">
        <v>0.505</v>
      </c>
      <c r="G504" s="153">
        <v>4.95</v>
      </c>
    </row>
    <row r="505" spans="1:7">
      <c r="A505" s="1" t="s">
        <v>132</v>
      </c>
      <c r="B505" s="71" t="s">
        <v>981</v>
      </c>
      <c r="C505" s="82" t="s">
        <v>977</v>
      </c>
      <c r="D505" s="25" t="s">
        <v>19</v>
      </c>
      <c r="E505" s="67" t="s">
        <v>88</v>
      </c>
      <c r="F505" s="57">
        <v>0.505</v>
      </c>
      <c r="G505" s="153">
        <v>4.95</v>
      </c>
    </row>
    <row r="506" spans="1:7">
      <c r="A506" s="1" t="s">
        <v>132</v>
      </c>
      <c r="B506" s="71" t="s">
        <v>961</v>
      </c>
      <c r="C506" s="82" t="s">
        <v>977</v>
      </c>
      <c r="D506" s="25" t="s">
        <v>19</v>
      </c>
      <c r="E506" s="67" t="s">
        <v>88</v>
      </c>
      <c r="F506" s="57">
        <v>0.378</v>
      </c>
      <c r="G506" s="153">
        <v>3.7</v>
      </c>
    </row>
    <row r="507" spans="1:7">
      <c r="A507" s="1" t="s">
        <v>132</v>
      </c>
      <c r="B507" s="71" t="s">
        <v>959</v>
      </c>
      <c r="C507" s="82" t="s">
        <v>977</v>
      </c>
      <c r="D507" s="25" t="s">
        <v>19</v>
      </c>
      <c r="E507" s="67" t="s">
        <v>88</v>
      </c>
      <c r="F507" s="57">
        <v>0.60899999999999999</v>
      </c>
      <c r="G507" s="153">
        <v>5.97</v>
      </c>
    </row>
    <row r="508" spans="1:7">
      <c r="A508" s="1" t="s">
        <v>132</v>
      </c>
      <c r="B508" s="71" t="s">
        <v>982</v>
      </c>
      <c r="C508" s="82" t="s">
        <v>977</v>
      </c>
      <c r="D508" s="25" t="s">
        <v>19</v>
      </c>
      <c r="E508" s="67" t="s">
        <v>88</v>
      </c>
      <c r="F508" s="57">
        <v>0.61899999999999999</v>
      </c>
      <c r="G508" s="153">
        <v>6.07</v>
      </c>
    </row>
    <row r="509" spans="1:7">
      <c r="A509" s="1" t="s">
        <v>132</v>
      </c>
      <c r="B509" s="71" t="s">
        <v>983</v>
      </c>
      <c r="C509" s="82" t="s">
        <v>977</v>
      </c>
      <c r="D509" s="25" t="s">
        <v>19</v>
      </c>
      <c r="E509" s="67" t="s">
        <v>88</v>
      </c>
      <c r="F509" s="57">
        <v>0.375</v>
      </c>
      <c r="G509" s="153">
        <v>3.67</v>
      </c>
    </row>
    <row r="510" spans="1:7">
      <c r="A510" s="1" t="s">
        <v>132</v>
      </c>
      <c r="B510" s="71" t="s">
        <v>984</v>
      </c>
      <c r="C510" s="82" t="s">
        <v>977</v>
      </c>
      <c r="D510" s="25" t="s">
        <v>19</v>
      </c>
      <c r="E510" s="67" t="s">
        <v>88</v>
      </c>
      <c r="F510" s="57">
        <v>1.141</v>
      </c>
      <c r="G510" s="153">
        <v>11.18</v>
      </c>
    </row>
    <row r="511" spans="1:7">
      <c r="A511" s="1" t="s">
        <v>132</v>
      </c>
      <c r="B511" s="71" t="s">
        <v>985</v>
      </c>
      <c r="C511" s="82" t="s">
        <v>977</v>
      </c>
      <c r="D511" s="25" t="s">
        <v>19</v>
      </c>
      <c r="E511" s="67" t="s">
        <v>88</v>
      </c>
      <c r="F511" s="57">
        <v>2.7469999999999999</v>
      </c>
      <c r="G511" s="153">
        <v>26.92</v>
      </c>
    </row>
    <row r="512" spans="1:7">
      <c r="A512" s="1" t="s">
        <v>132</v>
      </c>
      <c r="B512" s="71" t="s">
        <v>986</v>
      </c>
      <c r="C512" s="82" t="s">
        <v>977</v>
      </c>
      <c r="D512" s="25" t="s">
        <v>19</v>
      </c>
      <c r="E512" s="67" t="s">
        <v>88</v>
      </c>
      <c r="F512" s="57">
        <v>2.1720000000000002</v>
      </c>
      <c r="G512" s="153">
        <v>21.28</v>
      </c>
    </row>
    <row r="513" spans="1:7">
      <c r="A513" s="1" t="s">
        <v>132</v>
      </c>
      <c r="B513" s="71" t="s">
        <v>30</v>
      </c>
      <c r="C513" s="82" t="s">
        <v>977</v>
      </c>
      <c r="D513" s="25" t="s">
        <v>19</v>
      </c>
      <c r="E513" s="67" t="s">
        <v>88</v>
      </c>
      <c r="F513" s="57">
        <v>4.9909999999999997</v>
      </c>
      <c r="G513" s="153">
        <v>48.91</v>
      </c>
    </row>
    <row r="514" spans="1:7">
      <c r="A514" s="1" t="s">
        <v>132</v>
      </c>
      <c r="B514" s="71" t="s">
        <v>987</v>
      </c>
      <c r="C514" s="82" t="s">
        <v>977</v>
      </c>
      <c r="D514" s="25" t="s">
        <v>19</v>
      </c>
      <c r="E514" s="67" t="s">
        <v>88</v>
      </c>
      <c r="F514" s="57">
        <v>1.8560000000000001</v>
      </c>
      <c r="G514" s="153">
        <v>18.190000000000001</v>
      </c>
    </row>
    <row r="515" spans="1:7">
      <c r="A515" s="1" t="s">
        <v>132</v>
      </c>
      <c r="B515" s="71" t="s">
        <v>988</v>
      </c>
      <c r="C515" s="82" t="s">
        <v>977</v>
      </c>
      <c r="D515" s="25" t="s">
        <v>19</v>
      </c>
      <c r="E515" s="67" t="s">
        <v>88</v>
      </c>
      <c r="F515" s="57">
        <v>1.6060000000000001</v>
      </c>
      <c r="G515" s="153">
        <v>15.74</v>
      </c>
    </row>
    <row r="516" spans="1:7">
      <c r="A516" s="1" t="s">
        <v>132</v>
      </c>
      <c r="B516" s="71" t="s">
        <v>989</v>
      </c>
      <c r="C516" s="82" t="s">
        <v>977</v>
      </c>
      <c r="D516" s="25" t="s">
        <v>19</v>
      </c>
      <c r="E516" s="67" t="s">
        <v>88</v>
      </c>
      <c r="F516" s="57">
        <v>1.788</v>
      </c>
      <c r="G516" s="153">
        <v>17.52</v>
      </c>
    </row>
    <row r="517" spans="1:7">
      <c r="A517" s="1" t="s">
        <v>132</v>
      </c>
      <c r="B517" s="71" t="s">
        <v>990</v>
      </c>
      <c r="C517" s="82" t="s">
        <v>977</v>
      </c>
      <c r="D517" s="25" t="s">
        <v>19</v>
      </c>
      <c r="E517" s="67" t="s">
        <v>88</v>
      </c>
      <c r="F517" s="57">
        <v>1.903</v>
      </c>
      <c r="G517" s="153">
        <v>18.649999999999999</v>
      </c>
    </row>
    <row r="518" spans="1:7">
      <c r="A518" s="1" t="s">
        <v>132</v>
      </c>
      <c r="B518" s="71" t="s">
        <v>992</v>
      </c>
      <c r="C518" s="82" t="s">
        <v>991</v>
      </c>
      <c r="D518" s="25" t="s">
        <v>19</v>
      </c>
      <c r="E518" s="26" t="s">
        <v>20</v>
      </c>
      <c r="F518" s="9">
        <v>1.0680000000000001</v>
      </c>
      <c r="G518" s="153">
        <v>9.61</v>
      </c>
    </row>
    <row r="519" spans="1:7">
      <c r="A519" s="1" t="s">
        <v>132</v>
      </c>
      <c r="B519" s="71" t="s">
        <v>993</v>
      </c>
      <c r="C519" s="82" t="s">
        <v>991</v>
      </c>
      <c r="D519" s="25" t="s">
        <v>19</v>
      </c>
      <c r="E519" s="26" t="s">
        <v>20</v>
      </c>
      <c r="F519" s="9">
        <v>1.2110000000000001</v>
      </c>
      <c r="G519" s="153">
        <v>10.9</v>
      </c>
    </row>
    <row r="520" spans="1:7">
      <c r="A520" s="1" t="s">
        <v>132</v>
      </c>
      <c r="B520" s="71" t="s">
        <v>994</v>
      </c>
      <c r="C520" s="82" t="s">
        <v>991</v>
      </c>
      <c r="D520" s="25" t="s">
        <v>19</v>
      </c>
      <c r="E520" s="26" t="s">
        <v>20</v>
      </c>
      <c r="F520" s="9">
        <v>0.41399999999999998</v>
      </c>
      <c r="G520" s="153">
        <v>3.73</v>
      </c>
    </row>
    <row r="521" spans="1:7">
      <c r="A521" s="1" t="s">
        <v>132</v>
      </c>
      <c r="B521" s="71" t="s">
        <v>995</v>
      </c>
      <c r="C521" s="82" t="s">
        <v>976</v>
      </c>
      <c r="D521" s="25" t="s">
        <v>19</v>
      </c>
      <c r="E521" s="26" t="s">
        <v>20</v>
      </c>
      <c r="F521" s="9">
        <v>0.84</v>
      </c>
      <c r="G521" s="153">
        <v>7.56</v>
      </c>
    </row>
    <row r="522" spans="1:7">
      <c r="A522" s="1" t="s">
        <v>132</v>
      </c>
      <c r="B522" s="71" t="s">
        <v>996</v>
      </c>
      <c r="C522" s="82" t="s">
        <v>976</v>
      </c>
      <c r="D522" s="25" t="s">
        <v>19</v>
      </c>
      <c r="E522" s="26" t="s">
        <v>20</v>
      </c>
      <c r="F522" s="9">
        <v>0.871</v>
      </c>
      <c r="G522" s="153">
        <v>7.84</v>
      </c>
    </row>
    <row r="523" spans="1:7" s="143" customFormat="1">
      <c r="A523" s="1" t="s">
        <v>132</v>
      </c>
      <c r="B523" s="71" t="s">
        <v>997</v>
      </c>
      <c r="C523" s="82" t="s">
        <v>976</v>
      </c>
      <c r="D523" s="25" t="s">
        <v>19</v>
      </c>
      <c r="E523" s="26" t="s">
        <v>20</v>
      </c>
      <c r="F523" s="9">
        <v>3.26</v>
      </c>
      <c r="G523" s="153">
        <v>29.34</v>
      </c>
    </row>
    <row r="524" spans="1:7">
      <c r="A524" s="1" t="s">
        <v>132</v>
      </c>
      <c r="B524" s="71" t="s">
        <v>998</v>
      </c>
      <c r="C524" s="82" t="s">
        <v>976</v>
      </c>
      <c r="D524" s="25" t="s">
        <v>19</v>
      </c>
      <c r="E524" s="26" t="s">
        <v>20</v>
      </c>
      <c r="F524" s="9">
        <v>3.4750000000000001</v>
      </c>
      <c r="G524" s="153">
        <v>31.27</v>
      </c>
    </row>
    <row r="525" spans="1:7">
      <c r="A525" s="1" t="s">
        <v>132</v>
      </c>
      <c r="B525" s="71" t="s">
        <v>999</v>
      </c>
      <c r="C525" s="82" t="s">
        <v>976</v>
      </c>
      <c r="D525" s="25" t="s">
        <v>19</v>
      </c>
      <c r="E525" s="26" t="s">
        <v>20</v>
      </c>
      <c r="F525" s="9">
        <v>0.94399999999999995</v>
      </c>
      <c r="G525" s="153">
        <v>8.5</v>
      </c>
    </row>
    <row r="526" spans="1:7">
      <c r="A526" s="1" t="s">
        <v>132</v>
      </c>
      <c r="B526" s="71" t="s">
        <v>1000</v>
      </c>
      <c r="C526" s="82" t="s">
        <v>976</v>
      </c>
      <c r="D526" s="25" t="s">
        <v>19</v>
      </c>
      <c r="E526" s="26" t="s">
        <v>20</v>
      </c>
      <c r="F526" s="9">
        <v>2.8580000000000001</v>
      </c>
      <c r="G526" s="153">
        <v>25.72</v>
      </c>
    </row>
    <row r="527" spans="1:7">
      <c r="A527" s="1" t="s">
        <v>132</v>
      </c>
      <c r="B527" s="71" t="s">
        <v>1001</v>
      </c>
      <c r="C527" s="82" t="s">
        <v>976</v>
      </c>
      <c r="D527" s="25" t="s">
        <v>19</v>
      </c>
      <c r="E527" s="26" t="s">
        <v>20</v>
      </c>
      <c r="F527" s="9">
        <v>0.64600000000000002</v>
      </c>
      <c r="G527" s="153">
        <v>5.81</v>
      </c>
    </row>
    <row r="528" spans="1:7">
      <c r="A528" s="1" t="s">
        <v>132</v>
      </c>
      <c r="B528" s="71" t="s">
        <v>1002</v>
      </c>
      <c r="C528" s="82" t="s">
        <v>976</v>
      </c>
      <c r="D528" s="25" t="s">
        <v>19</v>
      </c>
      <c r="E528" s="26" t="s">
        <v>20</v>
      </c>
      <c r="F528" s="9">
        <v>4.5620000000000003</v>
      </c>
      <c r="G528" s="153">
        <v>41.06</v>
      </c>
    </row>
    <row r="529" spans="1:7">
      <c r="A529" s="1" t="s">
        <v>132</v>
      </c>
      <c r="B529" s="71" t="s">
        <v>1003</v>
      </c>
      <c r="C529" s="82" t="s">
        <v>976</v>
      </c>
      <c r="D529" s="25" t="s">
        <v>19</v>
      </c>
      <c r="E529" s="26" t="s">
        <v>20</v>
      </c>
      <c r="F529" s="9">
        <v>0.223</v>
      </c>
      <c r="G529" s="153">
        <v>2</v>
      </c>
    </row>
    <row r="530" spans="1:7">
      <c r="A530" s="1" t="s">
        <v>132</v>
      </c>
      <c r="B530" s="71" t="s">
        <v>1004</v>
      </c>
      <c r="C530" s="82" t="s">
        <v>976</v>
      </c>
      <c r="D530" s="25" t="s">
        <v>19</v>
      </c>
      <c r="E530" s="26" t="s">
        <v>20</v>
      </c>
      <c r="F530" s="9">
        <v>0.58199999999999996</v>
      </c>
      <c r="G530" s="153">
        <v>5.24</v>
      </c>
    </row>
    <row r="531" spans="1:7">
      <c r="A531" s="1" t="s">
        <v>132</v>
      </c>
      <c r="B531" s="71" t="s">
        <v>1005</v>
      </c>
      <c r="C531" s="82" t="s">
        <v>976</v>
      </c>
      <c r="D531" s="25" t="s">
        <v>19</v>
      </c>
      <c r="E531" s="26" t="s">
        <v>20</v>
      </c>
      <c r="F531" s="9">
        <v>0.14599999999999999</v>
      </c>
      <c r="G531" s="153">
        <v>1.31</v>
      </c>
    </row>
    <row r="532" spans="1:7">
      <c r="A532" s="1" t="s">
        <v>132</v>
      </c>
      <c r="B532" s="71" t="s">
        <v>1006</v>
      </c>
      <c r="C532" s="82" t="s">
        <v>976</v>
      </c>
      <c r="D532" s="25" t="s">
        <v>19</v>
      </c>
      <c r="E532" s="26" t="s">
        <v>20</v>
      </c>
      <c r="F532" s="9">
        <v>0.123</v>
      </c>
      <c r="G532" s="153">
        <v>1.1000000000000001</v>
      </c>
    </row>
    <row r="533" spans="1:7">
      <c r="A533" s="1" t="s">
        <v>132</v>
      </c>
      <c r="B533" s="71" t="s">
        <v>1007</v>
      </c>
      <c r="C533" s="82" t="s">
        <v>1008</v>
      </c>
      <c r="D533" s="53" t="s">
        <v>21</v>
      </c>
      <c r="E533" s="26" t="s">
        <v>20</v>
      </c>
      <c r="F533" s="9">
        <v>0.77600000000000002</v>
      </c>
      <c r="G533" s="153">
        <v>7.92</v>
      </c>
    </row>
    <row r="534" spans="1:7">
      <c r="A534" s="1" t="s">
        <v>132</v>
      </c>
      <c r="B534" s="71" t="s">
        <v>1009</v>
      </c>
      <c r="C534" s="82" t="s">
        <v>1010</v>
      </c>
      <c r="D534" s="25" t="s">
        <v>19</v>
      </c>
      <c r="E534" s="26" t="s">
        <v>20</v>
      </c>
      <c r="F534" s="9">
        <v>2.4940000000000002</v>
      </c>
      <c r="G534" s="153">
        <v>22.45</v>
      </c>
    </row>
    <row r="535" spans="1:7">
      <c r="A535" s="1" t="s">
        <v>132</v>
      </c>
      <c r="B535" s="71" t="s">
        <v>1011</v>
      </c>
      <c r="C535" s="82" t="s">
        <v>1012</v>
      </c>
      <c r="D535" s="25" t="s">
        <v>22</v>
      </c>
      <c r="E535" s="67" t="s">
        <v>88</v>
      </c>
      <c r="F535" s="57">
        <v>8.2270000000000003</v>
      </c>
      <c r="G535" s="153">
        <v>85.56</v>
      </c>
    </row>
    <row r="536" spans="1:7">
      <c r="A536" s="1" t="s">
        <v>132</v>
      </c>
      <c r="B536" s="71" t="s">
        <v>1013</v>
      </c>
      <c r="C536" s="82" t="s">
        <v>1012</v>
      </c>
      <c r="D536" s="53" t="s">
        <v>21</v>
      </c>
      <c r="E536" s="26" t="s">
        <v>20</v>
      </c>
      <c r="F536" s="9">
        <v>1.0149999999999999</v>
      </c>
      <c r="G536" s="153">
        <v>10.35</v>
      </c>
    </row>
    <row r="537" spans="1:7">
      <c r="A537" s="1" t="s">
        <v>132</v>
      </c>
      <c r="B537" s="71" t="s">
        <v>1014</v>
      </c>
      <c r="C537" s="82" t="s">
        <v>991</v>
      </c>
      <c r="D537" s="53" t="s">
        <v>21</v>
      </c>
      <c r="E537" s="26" t="s">
        <v>20</v>
      </c>
      <c r="F537" s="9">
        <v>5.5119999999999996</v>
      </c>
      <c r="G537" s="153">
        <v>56.22</v>
      </c>
    </row>
    <row r="538" spans="1:7">
      <c r="A538" s="1" t="s">
        <v>132</v>
      </c>
      <c r="B538" s="71" t="s">
        <v>1015</v>
      </c>
      <c r="C538" s="82" t="s">
        <v>991</v>
      </c>
      <c r="D538" s="53" t="s">
        <v>21</v>
      </c>
      <c r="E538" s="26" t="s">
        <v>20</v>
      </c>
      <c r="F538" s="9">
        <v>1.978</v>
      </c>
      <c r="G538" s="153">
        <v>20.170000000000002</v>
      </c>
    </row>
    <row r="539" spans="1:7">
      <c r="A539" s="1" t="s">
        <v>132</v>
      </c>
      <c r="B539" s="71" t="s">
        <v>1016</v>
      </c>
      <c r="C539" s="82" t="s">
        <v>991</v>
      </c>
      <c r="D539" s="53" t="s">
        <v>21</v>
      </c>
      <c r="E539" s="26" t="s">
        <v>20</v>
      </c>
      <c r="F539" s="9">
        <v>4.6970000000000001</v>
      </c>
      <c r="G539" s="153">
        <v>47.91</v>
      </c>
    </row>
    <row r="540" spans="1:7">
      <c r="A540" s="1" t="s">
        <v>132</v>
      </c>
      <c r="B540" s="71" t="s">
        <v>1017</v>
      </c>
      <c r="C540" s="82" t="s">
        <v>991</v>
      </c>
      <c r="D540" s="53" t="s">
        <v>21</v>
      </c>
      <c r="E540" s="26" t="s">
        <v>20</v>
      </c>
      <c r="F540" s="9">
        <v>9.0869999999999997</v>
      </c>
      <c r="G540" s="153">
        <v>92.69</v>
      </c>
    </row>
    <row r="541" spans="1:7">
      <c r="A541" s="1" t="s">
        <v>132</v>
      </c>
      <c r="B541" s="71" t="s">
        <v>1018</v>
      </c>
      <c r="C541" s="82" t="s">
        <v>991</v>
      </c>
      <c r="D541" s="53" t="s">
        <v>21</v>
      </c>
      <c r="E541" s="26" t="s">
        <v>20</v>
      </c>
      <c r="F541" s="9">
        <v>6.0060000000000002</v>
      </c>
      <c r="G541" s="153">
        <v>61.26</v>
      </c>
    </row>
    <row r="542" spans="1:7">
      <c r="A542" s="1" t="s">
        <v>132</v>
      </c>
      <c r="B542" s="71" t="s">
        <v>1019</v>
      </c>
      <c r="C542" s="82" t="s">
        <v>991</v>
      </c>
      <c r="D542" s="53" t="s">
        <v>21</v>
      </c>
      <c r="E542" s="26" t="s">
        <v>20</v>
      </c>
      <c r="F542" s="9">
        <v>5.9950000000000001</v>
      </c>
      <c r="G542" s="1">
        <v>61.15</v>
      </c>
    </row>
    <row r="543" spans="1:7">
      <c r="A543" s="1" t="s">
        <v>132</v>
      </c>
      <c r="B543" s="71" t="s">
        <v>1020</v>
      </c>
      <c r="C543" s="82" t="s">
        <v>991</v>
      </c>
      <c r="D543" s="53" t="s">
        <v>21</v>
      </c>
      <c r="E543" s="26" t="s">
        <v>20</v>
      </c>
      <c r="F543" s="9">
        <v>1.512</v>
      </c>
      <c r="G543" s="1">
        <v>15.42</v>
      </c>
    </row>
    <row r="544" spans="1:7">
      <c r="A544" s="1" t="s">
        <v>132</v>
      </c>
      <c r="B544" s="71" t="s">
        <v>1021</v>
      </c>
      <c r="C544" s="82" t="s">
        <v>991</v>
      </c>
      <c r="D544" s="53" t="s">
        <v>21</v>
      </c>
      <c r="E544" s="26" t="s">
        <v>20</v>
      </c>
      <c r="F544" s="9">
        <v>1.4239999999999999</v>
      </c>
      <c r="G544" s="1">
        <v>14.52</v>
      </c>
    </row>
    <row r="545" spans="1:7">
      <c r="A545" s="1" t="s">
        <v>132</v>
      </c>
      <c r="B545" s="71" t="s">
        <v>1022</v>
      </c>
      <c r="C545" s="82" t="s">
        <v>991</v>
      </c>
      <c r="D545" s="53" t="s">
        <v>21</v>
      </c>
      <c r="E545" s="26" t="s">
        <v>20</v>
      </c>
      <c r="F545" s="9">
        <v>0.58699999999999997</v>
      </c>
      <c r="G545" s="1">
        <v>5.99</v>
      </c>
    </row>
    <row r="546" spans="1:7">
      <c r="A546" s="1" t="s">
        <v>132</v>
      </c>
      <c r="B546" s="71" t="s">
        <v>1023</v>
      </c>
      <c r="C546" s="82" t="s">
        <v>991</v>
      </c>
      <c r="D546" s="25" t="s">
        <v>22</v>
      </c>
      <c r="E546" s="26" t="s">
        <v>20</v>
      </c>
      <c r="F546" s="9">
        <v>0.79700000000000004</v>
      </c>
      <c r="G546" s="1">
        <v>7.65</v>
      </c>
    </row>
    <row r="547" spans="1:7">
      <c r="A547" s="1" t="s">
        <v>132</v>
      </c>
      <c r="B547" s="71" t="s">
        <v>1024</v>
      </c>
      <c r="C547" s="82" t="s">
        <v>1025</v>
      </c>
      <c r="D547" s="53" t="s">
        <v>21</v>
      </c>
      <c r="E547" s="26" t="s">
        <v>20</v>
      </c>
      <c r="F547" s="9">
        <v>3.2090000000000001</v>
      </c>
      <c r="G547" s="1">
        <v>32.729999999999997</v>
      </c>
    </row>
    <row r="548" spans="1:7">
      <c r="A548" s="1" t="s">
        <v>132</v>
      </c>
      <c r="B548" s="71" t="s">
        <v>1026</v>
      </c>
      <c r="C548" s="82" t="s">
        <v>991</v>
      </c>
      <c r="D548" s="53" t="s">
        <v>21</v>
      </c>
      <c r="E548" s="26" t="s">
        <v>20</v>
      </c>
      <c r="F548" s="9">
        <v>0.95199999999999996</v>
      </c>
      <c r="G548" s="1">
        <v>9.7100000000000009</v>
      </c>
    </row>
    <row r="549" spans="1:7">
      <c r="A549" s="1" t="s">
        <v>132</v>
      </c>
      <c r="B549" s="71" t="s">
        <v>1027</v>
      </c>
      <c r="C549" s="82" t="s">
        <v>991</v>
      </c>
      <c r="D549" s="53" t="s">
        <v>21</v>
      </c>
      <c r="E549" s="26" t="s">
        <v>20</v>
      </c>
      <c r="F549" s="9">
        <v>19.684000000000001</v>
      </c>
      <c r="G549" s="1">
        <v>200.78</v>
      </c>
    </row>
    <row r="550" spans="1:7">
      <c r="A550" s="1" t="s">
        <v>132</v>
      </c>
      <c r="B550" s="71" t="s">
        <v>1028</v>
      </c>
      <c r="C550" s="82" t="s">
        <v>991</v>
      </c>
      <c r="D550" s="53" t="s">
        <v>21</v>
      </c>
      <c r="E550" s="26" t="s">
        <v>20</v>
      </c>
      <c r="F550" s="9">
        <v>1.8149999999999999</v>
      </c>
      <c r="G550" s="1">
        <v>18.510000000000002</v>
      </c>
    </row>
    <row r="551" spans="1:7">
      <c r="A551" s="1" t="s">
        <v>132</v>
      </c>
      <c r="B551" s="71" t="s">
        <v>1029</v>
      </c>
      <c r="C551" s="82" t="s">
        <v>977</v>
      </c>
      <c r="D551" s="25" t="s">
        <v>19</v>
      </c>
      <c r="E551" s="67" t="s">
        <v>88</v>
      </c>
      <c r="F551" s="57">
        <v>13.176</v>
      </c>
      <c r="G551" s="1">
        <v>129.12</v>
      </c>
    </row>
    <row r="552" spans="1:7">
      <c r="A552" s="1" t="s">
        <v>132</v>
      </c>
      <c r="B552" s="71" t="s">
        <v>1030</v>
      </c>
      <c r="C552" s="82" t="s">
        <v>977</v>
      </c>
      <c r="D552" s="53" t="s">
        <v>21</v>
      </c>
      <c r="E552" s="67" t="s">
        <v>88</v>
      </c>
      <c r="F552" s="57">
        <v>7.7240000000000002</v>
      </c>
      <c r="G552" s="1">
        <v>84.96</v>
      </c>
    </row>
    <row r="553" spans="1:7">
      <c r="A553" s="1" t="s">
        <v>132</v>
      </c>
      <c r="B553" s="71" t="s">
        <v>1031</v>
      </c>
      <c r="C553" s="82" t="s">
        <v>976</v>
      </c>
      <c r="D553" s="53" t="s">
        <v>21</v>
      </c>
      <c r="E553" s="26" t="s">
        <v>20</v>
      </c>
      <c r="F553" s="9">
        <v>3.4620000000000002</v>
      </c>
      <c r="G553" s="1">
        <v>35.31</v>
      </c>
    </row>
    <row r="554" spans="1:7">
      <c r="A554" s="1" t="s">
        <v>132</v>
      </c>
      <c r="B554" s="71" t="s">
        <v>1032</v>
      </c>
      <c r="C554" s="82" t="s">
        <v>976</v>
      </c>
      <c r="D554" s="53" t="s">
        <v>21</v>
      </c>
      <c r="E554" s="26" t="s">
        <v>20</v>
      </c>
      <c r="F554" s="9">
        <v>2.7850000000000001</v>
      </c>
      <c r="G554" s="1">
        <v>28.41</v>
      </c>
    </row>
    <row r="555" spans="1:7">
      <c r="A555" s="1" t="s">
        <v>132</v>
      </c>
      <c r="B555" s="71" t="s">
        <v>1033</v>
      </c>
      <c r="C555" s="82" t="s">
        <v>976</v>
      </c>
      <c r="D555" s="53" t="s">
        <v>21</v>
      </c>
      <c r="E555" s="26" t="s">
        <v>20</v>
      </c>
      <c r="F555" s="9">
        <v>2.86</v>
      </c>
      <c r="G555" s="1">
        <v>29.17</v>
      </c>
    </row>
    <row r="556" spans="1:7">
      <c r="A556" s="1" t="s">
        <v>132</v>
      </c>
      <c r="B556" s="71" t="s">
        <v>1034</v>
      </c>
      <c r="C556" s="82" t="s">
        <v>1035</v>
      </c>
      <c r="D556" s="53" t="s">
        <v>21</v>
      </c>
      <c r="E556" s="26" t="s">
        <v>20</v>
      </c>
      <c r="F556" s="9">
        <v>1.24</v>
      </c>
      <c r="G556" s="1">
        <v>12.65</v>
      </c>
    </row>
    <row r="557" spans="1:7">
      <c r="A557" s="1" t="s">
        <v>132</v>
      </c>
      <c r="B557" s="71" t="s">
        <v>1036</v>
      </c>
      <c r="C557" s="82" t="s">
        <v>1037</v>
      </c>
      <c r="D557" s="25" t="s">
        <v>19</v>
      </c>
      <c r="E557" s="26" t="s">
        <v>20</v>
      </c>
      <c r="F557" s="9">
        <v>1.9530000000000001</v>
      </c>
      <c r="G557" s="1">
        <v>17.579999999999998</v>
      </c>
    </row>
    <row r="558" spans="1:7">
      <c r="A558" s="1" t="s">
        <v>132</v>
      </c>
      <c r="B558" s="71" t="s">
        <v>1038</v>
      </c>
      <c r="C558" s="82" t="s">
        <v>1039</v>
      </c>
      <c r="D558" s="53" t="s">
        <v>21</v>
      </c>
      <c r="E558" s="26" t="s">
        <v>20</v>
      </c>
      <c r="F558" s="9">
        <v>18.065999999999999</v>
      </c>
      <c r="G558" s="1">
        <v>184.27</v>
      </c>
    </row>
    <row r="559" spans="1:7">
      <c r="A559" s="1" t="s">
        <v>132</v>
      </c>
      <c r="B559" s="71" t="s">
        <v>1040</v>
      </c>
      <c r="C559" s="82" t="s">
        <v>1008</v>
      </c>
      <c r="D559" s="53" t="s">
        <v>21</v>
      </c>
      <c r="E559" s="26" t="s">
        <v>20</v>
      </c>
      <c r="F559" s="9">
        <v>3.29</v>
      </c>
      <c r="G559" s="1">
        <v>33.56</v>
      </c>
    </row>
    <row r="560" spans="1:7">
      <c r="A560" s="1" t="s">
        <v>132</v>
      </c>
      <c r="B560" s="71" t="s">
        <v>1041</v>
      </c>
      <c r="C560" s="82" t="s">
        <v>1042</v>
      </c>
      <c r="D560" s="53" t="s">
        <v>21</v>
      </c>
      <c r="E560" s="26" t="s">
        <v>20</v>
      </c>
      <c r="F560" s="9">
        <v>4.2469999999999999</v>
      </c>
      <c r="G560" s="1">
        <v>43.32</v>
      </c>
    </row>
    <row r="561" spans="1:7">
      <c r="A561" s="1" t="s">
        <v>132</v>
      </c>
      <c r="B561" s="71" t="s">
        <v>1043</v>
      </c>
      <c r="C561" s="82" t="s">
        <v>1042</v>
      </c>
      <c r="D561" s="53" t="s">
        <v>21</v>
      </c>
      <c r="E561" s="26" t="s">
        <v>20</v>
      </c>
      <c r="F561" s="9">
        <v>4.5279999999999996</v>
      </c>
      <c r="G561" s="1">
        <v>46.19</v>
      </c>
    </row>
    <row r="562" spans="1:7">
      <c r="A562" s="1" t="s">
        <v>132</v>
      </c>
      <c r="B562" s="71" t="s">
        <v>1044</v>
      </c>
      <c r="C562" s="82" t="s">
        <v>1008</v>
      </c>
      <c r="D562" s="25" t="s">
        <v>19</v>
      </c>
      <c r="E562" s="26" t="s">
        <v>20</v>
      </c>
      <c r="F562" s="9">
        <v>13.836</v>
      </c>
      <c r="G562" s="1">
        <v>124.52</v>
      </c>
    </row>
    <row r="563" spans="1:7">
      <c r="A563" s="1" t="s">
        <v>132</v>
      </c>
      <c r="B563" s="71" t="s">
        <v>1045</v>
      </c>
      <c r="C563" s="82" t="s">
        <v>1008</v>
      </c>
      <c r="D563" s="53" t="s">
        <v>21</v>
      </c>
      <c r="E563" s="26" t="s">
        <v>20</v>
      </c>
      <c r="F563" s="9">
        <v>3.488</v>
      </c>
      <c r="G563" s="1">
        <v>35.58</v>
      </c>
    </row>
    <row r="564" spans="1:7">
      <c r="A564" s="1" t="s">
        <v>132</v>
      </c>
      <c r="B564" s="71" t="s">
        <v>1046</v>
      </c>
      <c r="C564" s="82" t="s">
        <v>1047</v>
      </c>
      <c r="D564" s="53" t="s">
        <v>21</v>
      </c>
      <c r="E564" s="26" t="s">
        <v>20</v>
      </c>
      <c r="F564" s="9">
        <v>16.106000000000002</v>
      </c>
      <c r="G564" s="1">
        <v>164.28</v>
      </c>
    </row>
    <row r="565" spans="1:7">
      <c r="A565" s="1" t="s">
        <v>132</v>
      </c>
      <c r="B565" s="71" t="s">
        <v>1048</v>
      </c>
      <c r="C565" s="82" t="s">
        <v>736</v>
      </c>
      <c r="D565" s="53" t="s">
        <v>21</v>
      </c>
      <c r="E565" s="26" t="s">
        <v>20</v>
      </c>
      <c r="F565" s="9">
        <v>1.413</v>
      </c>
      <c r="G565" s="1">
        <v>14.41</v>
      </c>
    </row>
    <row r="566" spans="1:7">
      <c r="A566" s="1" t="s">
        <v>132</v>
      </c>
      <c r="B566" s="71" t="s">
        <v>1049</v>
      </c>
      <c r="C566" s="82" t="s">
        <v>736</v>
      </c>
      <c r="D566" s="53" t="s">
        <v>21</v>
      </c>
      <c r="E566" s="26" t="s">
        <v>20</v>
      </c>
      <c r="F566" s="9">
        <v>1.274</v>
      </c>
      <c r="G566" s="1">
        <v>12.99</v>
      </c>
    </row>
    <row r="567" spans="1:7">
      <c r="A567" s="1" t="s">
        <v>132</v>
      </c>
      <c r="B567" s="71" t="s">
        <v>1050</v>
      </c>
      <c r="C567" s="82" t="s">
        <v>1008</v>
      </c>
      <c r="D567" s="25" t="s">
        <v>19</v>
      </c>
      <c r="E567" s="26" t="s">
        <v>20</v>
      </c>
      <c r="F567" s="9">
        <v>10.615</v>
      </c>
      <c r="G567" s="1">
        <v>95.53</v>
      </c>
    </row>
    <row r="568" spans="1:7">
      <c r="A568" s="1" t="s">
        <v>132</v>
      </c>
      <c r="B568" s="71" t="s">
        <v>1051</v>
      </c>
      <c r="C568" s="82" t="s">
        <v>1008</v>
      </c>
      <c r="D568" s="25" t="s">
        <v>19</v>
      </c>
      <c r="E568" s="26" t="s">
        <v>20</v>
      </c>
      <c r="F568" s="9">
        <v>4.0739999999999998</v>
      </c>
      <c r="G568" s="1">
        <v>36.659999999999997</v>
      </c>
    </row>
    <row r="569" spans="1:7">
      <c r="A569" s="1" t="s">
        <v>132</v>
      </c>
      <c r="B569" s="71" t="s">
        <v>1052</v>
      </c>
      <c r="C569" s="82" t="s">
        <v>1008</v>
      </c>
      <c r="D569" s="25" t="s">
        <v>19</v>
      </c>
      <c r="E569" s="26" t="s">
        <v>20</v>
      </c>
      <c r="F569" s="9">
        <v>4.0940000000000003</v>
      </c>
      <c r="G569" s="1">
        <v>36.85</v>
      </c>
    </row>
    <row r="570" spans="1:7">
      <c r="A570" s="1" t="s">
        <v>132</v>
      </c>
      <c r="B570" s="71" t="s">
        <v>1053</v>
      </c>
      <c r="C570" s="82" t="s">
        <v>1054</v>
      </c>
      <c r="D570" s="25" t="s">
        <v>19</v>
      </c>
      <c r="E570" s="26" t="s">
        <v>20</v>
      </c>
      <c r="F570" s="9">
        <v>1.883</v>
      </c>
      <c r="G570" s="1">
        <v>16.95</v>
      </c>
    </row>
    <row r="571" spans="1:7">
      <c r="A571" s="1" t="s">
        <v>132</v>
      </c>
      <c r="B571" s="71" t="s">
        <v>1055</v>
      </c>
      <c r="C571" s="82" t="s">
        <v>1008</v>
      </c>
      <c r="D571" s="25" t="s">
        <v>19</v>
      </c>
      <c r="E571" s="26" t="s">
        <v>20</v>
      </c>
      <c r="F571" s="9">
        <v>1.7909999999999999</v>
      </c>
      <c r="G571" s="1">
        <v>16.12</v>
      </c>
    </row>
    <row r="572" spans="1:7">
      <c r="A572" s="1" t="s">
        <v>132</v>
      </c>
      <c r="B572" s="71" t="s">
        <v>1056</v>
      </c>
      <c r="C572" s="82" t="s">
        <v>1008</v>
      </c>
      <c r="D572" s="25" t="s">
        <v>19</v>
      </c>
      <c r="E572" s="26" t="s">
        <v>20</v>
      </c>
      <c r="F572" s="9">
        <v>3.375</v>
      </c>
      <c r="G572" s="1">
        <v>30.37</v>
      </c>
    </row>
    <row r="573" spans="1:7">
      <c r="A573" s="1" t="s">
        <v>132</v>
      </c>
      <c r="B573" s="71" t="s">
        <v>1057</v>
      </c>
      <c r="C573" s="82" t="s">
        <v>1008</v>
      </c>
      <c r="D573" s="25" t="s">
        <v>19</v>
      </c>
      <c r="E573" s="26" t="s">
        <v>20</v>
      </c>
      <c r="F573" s="9">
        <v>0.76500000000000001</v>
      </c>
      <c r="G573" s="153">
        <v>6.88</v>
      </c>
    </row>
    <row r="574" spans="1:7">
      <c r="A574" s="1" t="s">
        <v>132</v>
      </c>
      <c r="B574" s="71" t="s">
        <v>1058</v>
      </c>
      <c r="C574" s="82" t="s">
        <v>1054</v>
      </c>
      <c r="D574" s="53" t="s">
        <v>21</v>
      </c>
      <c r="E574" s="26" t="s">
        <v>20</v>
      </c>
      <c r="F574" s="9">
        <v>1.8320000000000001</v>
      </c>
      <c r="G574" s="153">
        <v>18.690000000000001</v>
      </c>
    </row>
    <row r="575" spans="1:7">
      <c r="A575" s="1" t="s">
        <v>132</v>
      </c>
      <c r="B575" s="71" t="s">
        <v>1059</v>
      </c>
      <c r="C575" s="82" t="s">
        <v>736</v>
      </c>
      <c r="D575" s="53" t="s">
        <v>21</v>
      </c>
      <c r="E575" s="26" t="s">
        <v>20</v>
      </c>
      <c r="F575" s="9">
        <v>1.379</v>
      </c>
      <c r="G575" s="153">
        <v>14.06</v>
      </c>
    </row>
    <row r="576" spans="1:7">
      <c r="A576" s="1" t="s">
        <v>132</v>
      </c>
      <c r="B576" s="71" t="s">
        <v>1060</v>
      </c>
      <c r="C576" s="82" t="s">
        <v>1054</v>
      </c>
      <c r="D576" s="53" t="s">
        <v>21</v>
      </c>
      <c r="E576" s="26" t="s">
        <v>20</v>
      </c>
      <c r="F576" s="9">
        <v>2.008</v>
      </c>
      <c r="G576" s="153">
        <v>20.48</v>
      </c>
    </row>
    <row r="577" spans="1:7">
      <c r="A577" s="1" t="s">
        <v>132</v>
      </c>
      <c r="B577" s="71" t="s">
        <v>1061</v>
      </c>
      <c r="C577" s="82" t="s">
        <v>1054</v>
      </c>
      <c r="D577" s="53" t="s">
        <v>21</v>
      </c>
      <c r="E577" s="26" t="s">
        <v>20</v>
      </c>
      <c r="F577" s="9">
        <v>2.2189999999999999</v>
      </c>
      <c r="G577" s="153">
        <v>22.63</v>
      </c>
    </row>
    <row r="578" spans="1:7">
      <c r="A578" s="1" t="s">
        <v>132</v>
      </c>
      <c r="B578" s="71" t="s">
        <v>1062</v>
      </c>
      <c r="C578" s="82" t="s">
        <v>1054</v>
      </c>
      <c r="D578" s="53" t="s">
        <v>21</v>
      </c>
      <c r="E578" s="26" t="s">
        <v>20</v>
      </c>
      <c r="F578" s="9">
        <v>0.95</v>
      </c>
      <c r="G578" s="153">
        <v>9.69</v>
      </c>
    </row>
    <row r="579" spans="1:7">
      <c r="A579" s="1" t="s">
        <v>132</v>
      </c>
      <c r="B579" s="71" t="s">
        <v>1063</v>
      </c>
      <c r="C579" s="82" t="s">
        <v>1054</v>
      </c>
      <c r="D579" s="53" t="s">
        <v>21</v>
      </c>
      <c r="E579" s="26" t="s">
        <v>20</v>
      </c>
      <c r="F579" s="9">
        <v>6.0979999999999999</v>
      </c>
      <c r="G579" s="153">
        <v>62.2</v>
      </c>
    </row>
    <row r="580" spans="1:7">
      <c r="A580" s="1" t="s">
        <v>132</v>
      </c>
      <c r="B580" s="71" t="s">
        <v>1064</v>
      </c>
      <c r="C580" s="82" t="s">
        <v>1054</v>
      </c>
      <c r="D580" s="53" t="s">
        <v>21</v>
      </c>
      <c r="E580" s="26" t="s">
        <v>20</v>
      </c>
      <c r="F580" s="9">
        <v>9.5709999999999997</v>
      </c>
      <c r="G580" s="153">
        <v>97.62</v>
      </c>
    </row>
    <row r="581" spans="1:7">
      <c r="A581" s="1" t="s">
        <v>132</v>
      </c>
      <c r="B581" s="71" t="s">
        <v>1065</v>
      </c>
      <c r="C581" s="82" t="s">
        <v>1054</v>
      </c>
      <c r="D581" s="53" t="s">
        <v>21</v>
      </c>
      <c r="E581" s="26" t="s">
        <v>20</v>
      </c>
      <c r="F581" s="9">
        <v>2.5350000000000001</v>
      </c>
      <c r="G581" s="153">
        <v>25.86</v>
      </c>
    </row>
    <row r="582" spans="1:7">
      <c r="A582" s="1" t="s">
        <v>132</v>
      </c>
      <c r="B582" s="71" t="s">
        <v>1066</v>
      </c>
      <c r="C582" s="82" t="s">
        <v>1054</v>
      </c>
      <c r="D582" s="25" t="s">
        <v>19</v>
      </c>
      <c r="E582" s="26" t="s">
        <v>20</v>
      </c>
      <c r="F582" s="9">
        <v>0.312</v>
      </c>
      <c r="G582" s="153">
        <v>2.81</v>
      </c>
    </row>
    <row r="583" spans="1:7">
      <c r="A583" s="1" t="s">
        <v>132</v>
      </c>
      <c r="B583" s="71" t="s">
        <v>1067</v>
      </c>
      <c r="C583" s="82" t="s">
        <v>736</v>
      </c>
      <c r="D583" s="53" t="s">
        <v>21</v>
      </c>
      <c r="E583" s="26" t="s">
        <v>20</v>
      </c>
      <c r="F583" s="9">
        <v>11.939</v>
      </c>
      <c r="G583" s="153">
        <v>121.78</v>
      </c>
    </row>
    <row r="584" spans="1:7">
      <c r="A584" s="1" t="s">
        <v>132</v>
      </c>
      <c r="B584" s="71" t="s">
        <v>1068</v>
      </c>
      <c r="C584" s="82" t="s">
        <v>736</v>
      </c>
      <c r="D584" s="53" t="s">
        <v>21</v>
      </c>
      <c r="E584" s="26" t="s">
        <v>20</v>
      </c>
      <c r="F584" s="9">
        <v>1.3819999999999999</v>
      </c>
      <c r="G584" s="153">
        <v>14.1</v>
      </c>
    </row>
    <row r="585" spans="1:7">
      <c r="A585" s="1" t="s">
        <v>132</v>
      </c>
      <c r="B585" s="71" t="s">
        <v>1069</v>
      </c>
      <c r="C585" s="82" t="s">
        <v>1070</v>
      </c>
      <c r="D585" s="53" t="s">
        <v>21</v>
      </c>
      <c r="E585" s="26" t="s">
        <v>20</v>
      </c>
      <c r="F585" s="9">
        <v>4.0949999999999998</v>
      </c>
      <c r="G585" s="153">
        <v>41.77</v>
      </c>
    </row>
    <row r="586" spans="1:7">
      <c r="A586" s="1" t="s">
        <v>132</v>
      </c>
      <c r="B586" s="71" t="s">
        <v>1071</v>
      </c>
      <c r="C586" s="82" t="s">
        <v>1070</v>
      </c>
      <c r="D586" s="53" t="s">
        <v>21</v>
      </c>
      <c r="E586" s="26" t="s">
        <v>20</v>
      </c>
      <c r="F586" s="9">
        <v>0.71</v>
      </c>
      <c r="G586" s="153">
        <v>7.24</v>
      </c>
    </row>
    <row r="587" spans="1:7">
      <c r="A587" s="1" t="s">
        <v>132</v>
      </c>
      <c r="B587" s="71" t="s">
        <v>1072</v>
      </c>
      <c r="C587" s="82" t="s">
        <v>1070</v>
      </c>
      <c r="D587" s="53" t="s">
        <v>21</v>
      </c>
      <c r="E587" s="26" t="s">
        <v>20</v>
      </c>
      <c r="F587" s="9">
        <v>1.6379999999999999</v>
      </c>
      <c r="G587" s="153">
        <v>16.71</v>
      </c>
    </row>
    <row r="588" spans="1:7">
      <c r="A588" s="1" t="s">
        <v>132</v>
      </c>
      <c r="B588" s="71" t="s">
        <v>1073</v>
      </c>
      <c r="C588" s="82" t="s">
        <v>1074</v>
      </c>
      <c r="D588" s="25" t="s">
        <v>19</v>
      </c>
      <c r="E588" s="26" t="s">
        <v>20</v>
      </c>
      <c r="F588" s="9">
        <v>5.0919999999999996</v>
      </c>
      <c r="G588" s="153">
        <v>45.83</v>
      </c>
    </row>
    <row r="589" spans="1:7">
      <c r="A589" s="1" t="s">
        <v>132</v>
      </c>
      <c r="B589" s="71" t="s">
        <v>1075</v>
      </c>
      <c r="C589" s="82" t="s">
        <v>1076</v>
      </c>
      <c r="D589" s="25" t="s">
        <v>22</v>
      </c>
      <c r="E589" s="67" t="s">
        <v>88</v>
      </c>
      <c r="F589" s="57">
        <v>1.99</v>
      </c>
      <c r="G589" s="153">
        <v>20.7</v>
      </c>
    </row>
    <row r="590" spans="1:7">
      <c r="A590" s="1" t="s">
        <v>132</v>
      </c>
      <c r="B590" s="71" t="s">
        <v>1077</v>
      </c>
      <c r="C590" s="82" t="s">
        <v>1076</v>
      </c>
      <c r="D590" s="25" t="s">
        <v>19</v>
      </c>
      <c r="E590" s="67" t="s">
        <v>88</v>
      </c>
      <c r="F590" s="57">
        <v>3.9260000000000002</v>
      </c>
      <c r="G590" s="153">
        <v>38.47</v>
      </c>
    </row>
    <row r="591" spans="1:7">
      <c r="A591" s="1" t="s">
        <v>132</v>
      </c>
      <c r="B591" s="71" t="s">
        <v>1078</v>
      </c>
      <c r="C591" s="82" t="s">
        <v>1076</v>
      </c>
      <c r="D591" s="25" t="s">
        <v>19</v>
      </c>
      <c r="E591" s="67" t="s">
        <v>88</v>
      </c>
      <c r="F591" s="57">
        <v>5.056</v>
      </c>
      <c r="G591" s="153">
        <v>49.55</v>
      </c>
    </row>
    <row r="592" spans="1:7" ht="15.75" thickBot="1">
      <c r="A592" s="1" t="s">
        <v>132</v>
      </c>
      <c r="B592" s="71" t="s">
        <v>1079</v>
      </c>
      <c r="C592" s="82" t="s">
        <v>1076</v>
      </c>
      <c r="D592" s="25" t="s">
        <v>22</v>
      </c>
      <c r="E592" s="67" t="s">
        <v>88</v>
      </c>
      <c r="F592" s="57">
        <v>1.3720000000000001</v>
      </c>
      <c r="G592" s="153">
        <v>14.27</v>
      </c>
    </row>
    <row r="593" spans="1:8" ht="23.25" customHeight="1" thickBot="1">
      <c r="A593" s="188"/>
      <c r="B593" s="185"/>
      <c r="C593" s="185"/>
      <c r="D593" s="185"/>
      <c r="E593" s="186"/>
      <c r="F593" s="45">
        <f>F492+F493+F494+F495+F496+F497+F498+F499+F500+F501+F502+F503+F504+F505+F506+F507+F508+F509+F510+F511+F512+F513+F514+F515+F516+F517+F518+F519+F520+F521+F522+F523+F524+F525+F526+F527+F528+F529+F530+F531+F532+F533+F534+F535+F536+F537+F538+F539+F540+F541+F542+F543+F544+F545+F546+F547+F548+F549+F550+F551+F552+F553+F554+F555+F556+F557+F558+F559+F560+F561+F562+F563+F564+F565+F566+F567+F568+F569+F570+F571+F572+F573+F574+F575+F576+F577+F578+F579+F580+F581+F582+F583+F584+F585+F586+F587+F588+F589+F590+F591+F592</f>
        <v>477.077</v>
      </c>
      <c r="G593" s="151">
        <f>G494+G495+G496+G497+G498+G499+G500+G501+G502+G503+G504+G505+G506+G507+G508+G509+G510+G511+G512+G513+G514+G515+G516+G517+G518+G519+G520+G521+G522+G523+G524+G525+G526+G527+G528+G529+G530+G531+G532+G533+G534+G535+G536+G537+G538+G539+G540+G541+G542+G543+G544+G545+G546+G547+G548+G549+G550+G551+G552+G553+G554+G555+G556+G557+G558+G559+G560+G561+G562+G563+G564+G565+G566+G567+G568+G569+G570+G571+G572+G573+G574+G575+G576+G577+G578+G579+G580+G581+G582+G583+G584+G585+G586+G587+G588+G589+G590+G591+G592</f>
        <v>4623.3100000000013</v>
      </c>
    </row>
    <row r="594" spans="1:8">
      <c r="A594" s="29"/>
      <c r="B594" s="74"/>
      <c r="C594" s="29"/>
      <c r="D594" s="29"/>
      <c r="E594" s="29"/>
      <c r="F594" s="35"/>
      <c r="G594" s="29"/>
    </row>
    <row r="595" spans="1:8" ht="29.25" customHeight="1">
      <c r="A595" s="29"/>
      <c r="B595" s="74"/>
      <c r="C595" s="29"/>
      <c r="D595" s="29"/>
      <c r="E595" s="29"/>
      <c r="F595" s="35"/>
      <c r="G595" s="29"/>
    </row>
    <row r="596" spans="1:8">
      <c r="A596" s="29"/>
      <c r="B596" s="74"/>
      <c r="C596" s="29"/>
      <c r="D596" s="29"/>
      <c r="E596" s="29"/>
      <c r="F596" s="35"/>
      <c r="G596" s="29"/>
    </row>
    <row r="597" spans="1:8" ht="15.75" thickBot="1">
      <c r="A597" s="29"/>
      <c r="B597" s="74"/>
      <c r="C597" s="29"/>
      <c r="D597" s="29"/>
      <c r="E597" s="29"/>
      <c r="F597" s="35"/>
      <c r="G597" s="29"/>
    </row>
    <row r="598" spans="1:8" ht="19.5" thickBot="1">
      <c r="A598" s="103" t="s">
        <v>133</v>
      </c>
      <c r="B598" s="104"/>
      <c r="C598" s="104"/>
      <c r="D598" s="104"/>
      <c r="E598" s="104"/>
      <c r="F598" s="104"/>
      <c r="G598" s="105"/>
    </row>
    <row r="599" spans="1:8" ht="21.75" customHeight="1" thickBot="1">
      <c r="A599" s="97" t="s">
        <v>134</v>
      </c>
      <c r="B599" s="98"/>
      <c r="C599" s="98"/>
      <c r="D599" s="98"/>
      <c r="E599" s="98"/>
      <c r="F599" s="98"/>
      <c r="G599" s="99"/>
    </row>
    <row r="600" spans="1:8" ht="36" customHeight="1" thickBot="1">
      <c r="A600" s="129" t="s">
        <v>10</v>
      </c>
      <c r="B600" s="131" t="s">
        <v>6</v>
      </c>
      <c r="C600" s="132" t="s">
        <v>5</v>
      </c>
      <c r="D600" s="132" t="s">
        <v>7</v>
      </c>
      <c r="E600" s="132" t="s">
        <v>8</v>
      </c>
      <c r="F600" s="128" t="s">
        <v>9</v>
      </c>
      <c r="G600" s="127" t="s">
        <v>11</v>
      </c>
      <c r="H600" s="41" t="s">
        <v>304</v>
      </c>
    </row>
    <row r="601" spans="1:8" ht="18" customHeight="1">
      <c r="A601" s="1" t="s">
        <v>135</v>
      </c>
      <c r="B601" s="71" t="s">
        <v>841</v>
      </c>
      <c r="C601" s="1"/>
      <c r="D601" s="53" t="s">
        <v>21</v>
      </c>
      <c r="E601" s="54" t="s">
        <v>20</v>
      </c>
      <c r="F601" s="9">
        <v>19.315999999999999</v>
      </c>
      <c r="G601" s="1">
        <v>197.02</v>
      </c>
    </row>
    <row r="602" spans="1:8" ht="16.5" customHeight="1">
      <c r="A602" s="1" t="s">
        <v>135</v>
      </c>
      <c r="B602" s="71" t="s">
        <v>842</v>
      </c>
      <c r="C602" s="1"/>
      <c r="D602" s="53" t="s">
        <v>21</v>
      </c>
      <c r="E602" s="54" t="s">
        <v>20</v>
      </c>
      <c r="F602" s="9">
        <v>37.040999999999997</v>
      </c>
      <c r="G602" s="1">
        <v>377.82</v>
      </c>
      <c r="H602" s="41"/>
    </row>
    <row r="603" spans="1:8">
      <c r="A603" s="1" t="s">
        <v>135</v>
      </c>
      <c r="B603" s="71" t="s">
        <v>844</v>
      </c>
      <c r="C603" s="1"/>
      <c r="D603" s="53" t="s">
        <v>21</v>
      </c>
      <c r="E603" s="54" t="s">
        <v>20</v>
      </c>
      <c r="F603" s="9">
        <v>5.4889999999999999</v>
      </c>
      <c r="G603" s="1">
        <v>55.99</v>
      </c>
    </row>
    <row r="604" spans="1:8">
      <c r="A604" s="1" t="s">
        <v>135</v>
      </c>
      <c r="B604" s="71" t="s">
        <v>846</v>
      </c>
      <c r="C604" s="1"/>
      <c r="D604" s="53" t="s">
        <v>21</v>
      </c>
      <c r="E604" s="54" t="s">
        <v>20</v>
      </c>
      <c r="F604" s="9">
        <v>95.31</v>
      </c>
      <c r="G604" s="1">
        <v>972.16</v>
      </c>
    </row>
    <row r="605" spans="1:8">
      <c r="A605" s="1" t="s">
        <v>135</v>
      </c>
      <c r="B605" s="71" t="s">
        <v>949</v>
      </c>
      <c r="C605" s="82" t="s">
        <v>950</v>
      </c>
      <c r="D605" s="53" t="s">
        <v>21</v>
      </c>
      <c r="E605" s="54" t="s">
        <v>20</v>
      </c>
      <c r="F605" s="9">
        <v>7.242</v>
      </c>
      <c r="G605" s="1">
        <v>73.87</v>
      </c>
    </row>
    <row r="606" spans="1:8">
      <c r="A606" s="1" t="s">
        <v>135</v>
      </c>
      <c r="B606" s="71" t="s">
        <v>951</v>
      </c>
      <c r="C606" s="167" t="s">
        <v>739</v>
      </c>
      <c r="D606" s="53" t="s">
        <v>21</v>
      </c>
      <c r="E606" s="54" t="s">
        <v>20</v>
      </c>
      <c r="F606" s="9">
        <v>14.882999999999999</v>
      </c>
      <c r="G606" s="1">
        <v>151.81</v>
      </c>
    </row>
    <row r="607" spans="1:8" ht="15.75" thickBot="1">
      <c r="A607" s="1" t="s">
        <v>135</v>
      </c>
      <c r="B607" s="71" t="s">
        <v>952</v>
      </c>
      <c r="C607" s="1"/>
      <c r="D607" s="53" t="s">
        <v>21</v>
      </c>
      <c r="E607" s="54" t="s">
        <v>20</v>
      </c>
      <c r="F607" s="9">
        <v>3.2509999999999999</v>
      </c>
      <c r="G607" s="1">
        <v>33.159999999999997</v>
      </c>
    </row>
    <row r="608" spans="1:8" ht="23.25" customHeight="1" thickBot="1">
      <c r="A608" s="188"/>
      <c r="B608" s="185"/>
      <c r="C608" s="185"/>
      <c r="D608" s="185"/>
      <c r="E608" s="186"/>
      <c r="F608" s="32">
        <f>F601+F602+F603+F604+F605+F606+F607</f>
        <v>182.53200000000001</v>
      </c>
      <c r="G608" s="149">
        <f>G601+G602+G603+G604+G605+G606+G607</f>
        <v>1861.8300000000002</v>
      </c>
    </row>
    <row r="609" spans="1:10" ht="15.75" thickBot="1">
      <c r="A609" s="97" t="s">
        <v>541</v>
      </c>
      <c r="B609" s="98"/>
      <c r="C609" s="98"/>
      <c r="D609" s="98"/>
      <c r="E609" s="98"/>
      <c r="F609" s="98"/>
      <c r="G609" s="99"/>
    </row>
    <row r="610" spans="1:10" ht="34.5" customHeight="1" thickBot="1">
      <c r="A610" s="129" t="s">
        <v>10</v>
      </c>
      <c r="B610" s="131" t="s">
        <v>6</v>
      </c>
      <c r="C610" s="132" t="s">
        <v>5</v>
      </c>
      <c r="D610" s="132" t="s">
        <v>7</v>
      </c>
      <c r="E610" s="132" t="s">
        <v>8</v>
      </c>
      <c r="F610" s="128" t="s">
        <v>9</v>
      </c>
      <c r="G610" s="127" t="s">
        <v>11</v>
      </c>
      <c r="H610" s="41" t="s">
        <v>542</v>
      </c>
    </row>
    <row r="611" spans="1:10" ht="16.5" customHeight="1">
      <c r="A611" s="1" t="s">
        <v>531</v>
      </c>
      <c r="B611" s="71" t="s">
        <v>532</v>
      </c>
      <c r="C611" s="82" t="s">
        <v>738</v>
      </c>
      <c r="D611" s="25" t="s">
        <v>22</v>
      </c>
      <c r="E611" s="26" t="s">
        <v>20</v>
      </c>
      <c r="F611" s="9">
        <v>13.06</v>
      </c>
      <c r="G611" s="153">
        <v>125.38</v>
      </c>
    </row>
    <row r="612" spans="1:10" ht="18" customHeight="1">
      <c r="A612" s="1" t="s">
        <v>531</v>
      </c>
      <c r="B612" s="71" t="s">
        <v>533</v>
      </c>
      <c r="C612" s="82" t="s">
        <v>738</v>
      </c>
      <c r="D612" s="25" t="s">
        <v>22</v>
      </c>
      <c r="E612" s="26" t="s">
        <v>20</v>
      </c>
      <c r="F612" s="9">
        <v>1.252</v>
      </c>
      <c r="G612" s="153">
        <v>12.02</v>
      </c>
      <c r="H612" s="182">
        <f>F614+F615+F616+F618+F619+F620+F621</f>
        <v>55.134999999999998</v>
      </c>
      <c r="I612" s="31"/>
    </row>
    <row r="613" spans="1:10">
      <c r="A613" s="1" t="s">
        <v>531</v>
      </c>
      <c r="B613" s="71" t="s">
        <v>534</v>
      </c>
      <c r="C613" s="82" t="s">
        <v>738</v>
      </c>
      <c r="D613" s="25" t="s">
        <v>22</v>
      </c>
      <c r="E613" s="26" t="s">
        <v>20</v>
      </c>
      <c r="F613" s="9">
        <v>6.1120000000000001</v>
      </c>
      <c r="G613" s="153">
        <v>58.68</v>
      </c>
      <c r="H613" s="31">
        <f>F611+F612+F613+F617</f>
        <v>21.353999999999999</v>
      </c>
    </row>
    <row r="614" spans="1:10">
      <c r="A614" s="1" t="s">
        <v>531</v>
      </c>
      <c r="B614" s="71" t="s">
        <v>535</v>
      </c>
      <c r="C614" s="82" t="s">
        <v>738</v>
      </c>
      <c r="D614" s="12" t="s">
        <v>19</v>
      </c>
      <c r="E614" s="26" t="s">
        <v>57</v>
      </c>
      <c r="F614" s="9">
        <v>3.786</v>
      </c>
      <c r="G614" s="153">
        <v>37.1</v>
      </c>
      <c r="H614" s="61"/>
      <c r="I614" s="31"/>
      <c r="J614" s="31"/>
    </row>
    <row r="615" spans="1:10">
      <c r="A615" s="1" t="s">
        <v>531</v>
      </c>
      <c r="B615" s="71" t="s">
        <v>536</v>
      </c>
      <c r="C615" s="82" t="s">
        <v>738</v>
      </c>
      <c r="D615" s="12" t="s">
        <v>19</v>
      </c>
      <c r="E615" s="26" t="s">
        <v>57</v>
      </c>
      <c r="F615" s="9">
        <v>0.47899999999999998</v>
      </c>
      <c r="G615" s="153">
        <v>4.6900000000000004</v>
      </c>
      <c r="H615" s="61"/>
      <c r="I615" s="31"/>
      <c r="J615" s="31"/>
    </row>
    <row r="616" spans="1:10">
      <c r="A616" s="1" t="s">
        <v>531</v>
      </c>
      <c r="B616" s="71" t="s">
        <v>537</v>
      </c>
      <c r="C616" s="82" t="s">
        <v>738</v>
      </c>
      <c r="D616" s="12" t="s">
        <v>19</v>
      </c>
      <c r="E616" s="26" t="s">
        <v>57</v>
      </c>
      <c r="F616" s="9">
        <v>0.48</v>
      </c>
      <c r="G616" s="153">
        <v>4.7</v>
      </c>
    </row>
    <row r="617" spans="1:10">
      <c r="A617" s="1" t="s">
        <v>531</v>
      </c>
      <c r="B617" s="71" t="s">
        <v>538</v>
      </c>
      <c r="C617" s="82" t="s">
        <v>738</v>
      </c>
      <c r="D617" s="12" t="s">
        <v>19</v>
      </c>
      <c r="E617" s="26" t="s">
        <v>20</v>
      </c>
      <c r="F617" s="9">
        <v>0.93</v>
      </c>
      <c r="G617" s="153">
        <v>9.11</v>
      </c>
    </row>
    <row r="618" spans="1:10">
      <c r="A618" s="1" t="s">
        <v>531</v>
      </c>
      <c r="B618" s="71" t="s">
        <v>539</v>
      </c>
      <c r="C618" s="82" t="s">
        <v>738</v>
      </c>
      <c r="D618" s="25" t="s">
        <v>22</v>
      </c>
      <c r="E618" s="26" t="s">
        <v>88</v>
      </c>
      <c r="F618" s="9">
        <v>5.7489999999999997</v>
      </c>
      <c r="G618" s="153">
        <v>59.79</v>
      </c>
    </row>
    <row r="619" spans="1:10">
      <c r="A619" s="1" t="s">
        <v>531</v>
      </c>
      <c r="B619" s="71" t="s">
        <v>540</v>
      </c>
      <c r="C619" s="82" t="s">
        <v>738</v>
      </c>
      <c r="D619" s="12" t="s">
        <v>19</v>
      </c>
      <c r="E619" s="26" t="s">
        <v>57</v>
      </c>
      <c r="F619" s="9">
        <v>5.0179999999999998</v>
      </c>
      <c r="G619" s="153">
        <v>49.18</v>
      </c>
    </row>
    <row r="620" spans="1:10">
      <c r="A620" s="80" t="s">
        <v>101</v>
      </c>
      <c r="B620" s="71" t="s">
        <v>513</v>
      </c>
      <c r="C620" s="82" t="s">
        <v>738</v>
      </c>
      <c r="D620" s="53" t="s">
        <v>19</v>
      </c>
      <c r="E620" s="26" t="s">
        <v>57</v>
      </c>
      <c r="F620" s="9">
        <v>26.370999999999999</v>
      </c>
      <c r="G620" s="181">
        <v>258.43</v>
      </c>
    </row>
    <row r="621" spans="1:10" ht="15.75" thickBot="1">
      <c r="A621" s="80" t="s">
        <v>101</v>
      </c>
      <c r="B621" s="71" t="s">
        <v>514</v>
      </c>
      <c r="C621" s="82" t="s">
        <v>738</v>
      </c>
      <c r="D621" s="53" t="s">
        <v>19</v>
      </c>
      <c r="E621" s="26" t="s">
        <v>57</v>
      </c>
      <c r="F621" s="9">
        <v>13.252000000000001</v>
      </c>
      <c r="G621" s="181">
        <v>129.87</v>
      </c>
    </row>
    <row r="622" spans="1:10" ht="24" customHeight="1" thickBot="1">
      <c r="A622" s="188"/>
      <c r="B622" s="185"/>
      <c r="C622" s="185"/>
      <c r="D622" s="185"/>
      <c r="E622" s="186"/>
      <c r="F622" s="45">
        <f>F611+F612+F613+F614+F615+F616+F617+F618+F619+F620+F621</f>
        <v>76.48899999999999</v>
      </c>
      <c r="G622" s="147">
        <f>G611+G612+G613+G614+G615+G616+G617+G618+G619+G620+G621</f>
        <v>748.95</v>
      </c>
    </row>
    <row r="623" spans="1:10" ht="25.5" customHeight="1" thickBot="1">
      <c r="A623" s="97" t="s">
        <v>136</v>
      </c>
      <c r="B623" s="98"/>
      <c r="C623" s="98"/>
      <c r="D623" s="98"/>
      <c r="E623" s="98"/>
      <c r="F623" s="98"/>
      <c r="G623" s="99"/>
    </row>
    <row r="624" spans="1:10" ht="36" customHeight="1" thickBot="1">
      <c r="A624" s="129" t="s">
        <v>10</v>
      </c>
      <c r="B624" s="131" t="s">
        <v>6</v>
      </c>
      <c r="C624" s="132" t="s">
        <v>5</v>
      </c>
      <c r="D624" s="132" t="s">
        <v>7</v>
      </c>
      <c r="E624" s="132" t="s">
        <v>8</v>
      </c>
      <c r="F624" s="128" t="s">
        <v>9</v>
      </c>
      <c r="G624" s="127" t="s">
        <v>11</v>
      </c>
      <c r="H624" s="41" t="s">
        <v>188</v>
      </c>
    </row>
    <row r="625" spans="1:9" ht="15" customHeight="1">
      <c r="A625" s="1" t="s">
        <v>135</v>
      </c>
      <c r="B625" s="71" t="s">
        <v>1089</v>
      </c>
      <c r="C625" s="1"/>
      <c r="D625" s="53" t="s">
        <v>21</v>
      </c>
      <c r="E625" s="54" t="s">
        <v>20</v>
      </c>
      <c r="F625" s="9">
        <v>54.970999999999997</v>
      </c>
      <c r="G625" s="153">
        <v>560.70000000000005</v>
      </c>
    </row>
    <row r="626" spans="1:9" ht="17.25" customHeight="1">
      <c r="A626" s="1" t="s">
        <v>135</v>
      </c>
      <c r="B626" s="71" t="s">
        <v>1090</v>
      </c>
      <c r="C626" s="1"/>
      <c r="D626" s="12" t="s">
        <v>19</v>
      </c>
      <c r="E626" s="26" t="s">
        <v>20</v>
      </c>
      <c r="F626" s="9">
        <v>15.308</v>
      </c>
      <c r="G626" s="153">
        <v>137.77000000000001</v>
      </c>
      <c r="H626" s="41"/>
    </row>
    <row r="627" spans="1:9" ht="15.75" thickBot="1">
      <c r="A627" s="1" t="s">
        <v>135</v>
      </c>
      <c r="B627" s="71" t="s">
        <v>432</v>
      </c>
      <c r="C627" s="1"/>
      <c r="D627" s="53" t="s">
        <v>21</v>
      </c>
      <c r="E627" s="54" t="s">
        <v>20</v>
      </c>
      <c r="F627" s="9">
        <v>6.9279999999999999</v>
      </c>
      <c r="G627" s="153">
        <v>70.66</v>
      </c>
    </row>
    <row r="628" spans="1:9" ht="24" customHeight="1" thickBot="1">
      <c r="A628" s="106"/>
      <c r="B628" s="107"/>
      <c r="C628" s="107"/>
      <c r="D628" s="107"/>
      <c r="E628" s="107"/>
      <c r="F628" s="32">
        <f>F625+F626+F627</f>
        <v>77.206999999999994</v>
      </c>
      <c r="G628" s="151">
        <f>G625+G626+G627</f>
        <v>769.13</v>
      </c>
    </row>
    <row r="629" spans="1:9" ht="23.25" customHeight="1" thickBot="1">
      <c r="A629" s="97" t="s">
        <v>137</v>
      </c>
      <c r="B629" s="98"/>
      <c r="C629" s="98"/>
      <c r="D629" s="98"/>
      <c r="E629" s="98"/>
      <c r="F629" s="98"/>
      <c r="G629" s="99"/>
    </row>
    <row r="630" spans="1:9" ht="35.25" customHeight="1" thickBot="1">
      <c r="A630" s="129" t="s">
        <v>10</v>
      </c>
      <c r="B630" s="131" t="s">
        <v>6</v>
      </c>
      <c r="C630" s="132" t="s">
        <v>5</v>
      </c>
      <c r="D630" s="132" t="s">
        <v>7</v>
      </c>
      <c r="E630" s="132" t="s">
        <v>8</v>
      </c>
      <c r="F630" s="128" t="s">
        <v>9</v>
      </c>
      <c r="G630" s="127" t="s">
        <v>11</v>
      </c>
      <c r="H630" s="41" t="s">
        <v>213</v>
      </c>
    </row>
    <row r="631" spans="1:9" ht="16.5" customHeight="1">
      <c r="A631" s="48" t="s">
        <v>135</v>
      </c>
      <c r="B631" s="76" t="s">
        <v>200</v>
      </c>
      <c r="C631" s="48"/>
      <c r="D631" s="53" t="s">
        <v>21</v>
      </c>
      <c r="E631" s="50" t="s">
        <v>41</v>
      </c>
      <c r="F631" s="59">
        <v>3.1349999999999998</v>
      </c>
      <c r="G631" s="1">
        <v>38.25</v>
      </c>
    </row>
    <row r="632" spans="1:9" ht="18" customHeight="1">
      <c r="A632" s="48" t="s">
        <v>135</v>
      </c>
      <c r="B632" s="76" t="s">
        <v>406</v>
      </c>
      <c r="C632" s="48"/>
      <c r="D632" s="53" t="s">
        <v>19</v>
      </c>
      <c r="E632" s="54" t="s">
        <v>57</v>
      </c>
      <c r="F632" s="59">
        <v>10.14</v>
      </c>
      <c r="G632" s="1">
        <v>109.51</v>
      </c>
      <c r="H632" s="41"/>
    </row>
    <row r="633" spans="1:9">
      <c r="A633" s="1" t="s">
        <v>46</v>
      </c>
      <c r="B633" s="71" t="s">
        <v>407</v>
      </c>
      <c r="C633" s="1"/>
      <c r="D633" s="23" t="s">
        <v>22</v>
      </c>
      <c r="E633" s="26" t="s">
        <v>88</v>
      </c>
      <c r="F633" s="9">
        <v>2.8250000000000002</v>
      </c>
      <c r="G633" s="1">
        <v>29.38</v>
      </c>
    </row>
    <row r="634" spans="1:9" ht="15.75" thickBot="1">
      <c r="A634" s="56"/>
      <c r="B634" s="77"/>
      <c r="C634" s="56"/>
      <c r="D634" s="56"/>
      <c r="E634" s="67"/>
      <c r="F634" s="57"/>
      <c r="G634" s="1"/>
    </row>
    <row r="635" spans="1:9" ht="23.25" customHeight="1" thickBot="1">
      <c r="A635" s="188"/>
      <c r="B635" s="185"/>
      <c r="C635" s="185"/>
      <c r="D635" s="185"/>
      <c r="E635" s="189"/>
      <c r="F635" s="166">
        <f>F631+F632+F633</f>
        <v>16.100000000000001</v>
      </c>
      <c r="G635" s="164">
        <f>G631+G632+G633</f>
        <v>177.14</v>
      </c>
    </row>
    <row r="636" spans="1:9" ht="24" customHeight="1" thickBot="1">
      <c r="A636" s="97" t="s">
        <v>138</v>
      </c>
      <c r="B636" s="98"/>
      <c r="C636" s="98"/>
      <c r="D636" s="98"/>
      <c r="E636" s="98"/>
      <c r="F636" s="98"/>
      <c r="G636" s="99"/>
    </row>
    <row r="637" spans="1:9" ht="33.75" customHeight="1" thickBot="1">
      <c r="A637" s="129" t="s">
        <v>10</v>
      </c>
      <c r="B637" s="131" t="s">
        <v>6</v>
      </c>
      <c r="C637" s="132" t="s">
        <v>5</v>
      </c>
      <c r="D637" s="132" t="s">
        <v>7</v>
      </c>
      <c r="E637" s="132" t="s">
        <v>8</v>
      </c>
      <c r="F637" s="128" t="s">
        <v>9</v>
      </c>
      <c r="G637" s="127" t="s">
        <v>11</v>
      </c>
      <c r="H637" s="4" t="s">
        <v>305</v>
      </c>
    </row>
    <row r="638" spans="1:9" ht="16.5" customHeight="1">
      <c r="A638" s="1" t="s">
        <v>135</v>
      </c>
      <c r="B638" s="71" t="s">
        <v>1081</v>
      </c>
      <c r="C638" s="82" t="s">
        <v>739</v>
      </c>
      <c r="D638" s="53" t="s">
        <v>21</v>
      </c>
      <c r="E638" s="54" t="s">
        <v>57</v>
      </c>
      <c r="F638" s="9">
        <v>3.1720000000000002</v>
      </c>
      <c r="G638" s="153">
        <v>34.892000000000003</v>
      </c>
      <c r="H638" s="4"/>
    </row>
    <row r="639" spans="1:9" ht="16.5" customHeight="1">
      <c r="A639" s="1" t="s">
        <v>135</v>
      </c>
      <c r="B639" s="71" t="s">
        <v>1082</v>
      </c>
      <c r="C639" s="82" t="s">
        <v>739</v>
      </c>
      <c r="D639" s="53" t="s">
        <v>21</v>
      </c>
      <c r="E639" s="54" t="s">
        <v>57</v>
      </c>
      <c r="F639" s="9">
        <v>1.4910000000000001</v>
      </c>
      <c r="G639" s="153">
        <v>16.399999999999999</v>
      </c>
      <c r="I639" s="158"/>
    </row>
    <row r="640" spans="1:9">
      <c r="A640" s="1" t="s">
        <v>135</v>
      </c>
      <c r="B640" s="71" t="s">
        <v>1083</v>
      </c>
      <c r="C640" s="82" t="s">
        <v>739</v>
      </c>
      <c r="D640" s="53" t="s">
        <v>21</v>
      </c>
      <c r="E640" s="54" t="s">
        <v>57</v>
      </c>
      <c r="F640" s="9">
        <v>1.2789999999999999</v>
      </c>
      <c r="G640" s="153">
        <v>14.07</v>
      </c>
    </row>
    <row r="641" spans="1:8">
      <c r="A641" s="1" t="s">
        <v>135</v>
      </c>
      <c r="B641" s="71" t="s">
        <v>1080</v>
      </c>
      <c r="C641" s="82" t="s">
        <v>1084</v>
      </c>
      <c r="D641" s="53" t="s">
        <v>21</v>
      </c>
      <c r="E641" s="54" t="s">
        <v>57</v>
      </c>
      <c r="F641" s="9">
        <v>0.99299999999999999</v>
      </c>
      <c r="G641" s="153">
        <v>10.92</v>
      </c>
    </row>
    <row r="642" spans="1:8">
      <c r="A642" s="1" t="s">
        <v>135</v>
      </c>
      <c r="B642" s="71" t="s">
        <v>1085</v>
      </c>
      <c r="C642" s="82" t="s">
        <v>1086</v>
      </c>
      <c r="D642" s="53" t="s">
        <v>21</v>
      </c>
      <c r="E642" s="54" t="s">
        <v>57</v>
      </c>
      <c r="F642" s="9">
        <v>0.70599999999999996</v>
      </c>
      <c r="G642" s="153">
        <v>7.77</v>
      </c>
    </row>
    <row r="643" spans="1:8" ht="15.75" thickBot="1">
      <c r="A643" s="1" t="s">
        <v>135</v>
      </c>
      <c r="B643" s="71" t="s">
        <v>1087</v>
      </c>
      <c r="C643" s="82" t="s">
        <v>1086</v>
      </c>
      <c r="D643" s="53" t="s">
        <v>21</v>
      </c>
      <c r="E643" s="54" t="s">
        <v>57</v>
      </c>
      <c r="F643" s="9">
        <v>7.3310000000000004</v>
      </c>
      <c r="G643" s="153">
        <v>80.64</v>
      </c>
    </row>
    <row r="644" spans="1:8" ht="24" customHeight="1" thickBot="1">
      <c r="A644" s="106"/>
      <c r="B644" s="107"/>
      <c r="C644" s="107"/>
      <c r="D644" s="107"/>
      <c r="E644" s="107"/>
      <c r="F644" s="32">
        <f>F638+F639+F640+F641+F642+F643</f>
        <v>14.972000000000001</v>
      </c>
      <c r="G644" s="151">
        <f>G638+G639+G640+G641+G642+G643</f>
        <v>164.69200000000001</v>
      </c>
    </row>
    <row r="645" spans="1:8" ht="21" customHeight="1" thickBot="1">
      <c r="A645" s="97" t="s">
        <v>139</v>
      </c>
      <c r="B645" s="98"/>
      <c r="C645" s="98"/>
      <c r="D645" s="98"/>
      <c r="E645" s="98"/>
      <c r="F645" s="98"/>
      <c r="G645" s="99"/>
    </row>
    <row r="646" spans="1:8" ht="37.5" customHeight="1" thickBot="1">
      <c r="A646" s="129" t="s">
        <v>10</v>
      </c>
      <c r="B646" s="131" t="s">
        <v>6</v>
      </c>
      <c r="C646" s="132" t="s">
        <v>5</v>
      </c>
      <c r="D646" s="132" t="s">
        <v>7</v>
      </c>
      <c r="E646" s="132" t="s">
        <v>8</v>
      </c>
      <c r="F646" s="128" t="s">
        <v>9</v>
      </c>
      <c r="G646" s="127" t="s">
        <v>11</v>
      </c>
      <c r="H646" s="41" t="s">
        <v>306</v>
      </c>
    </row>
    <row r="647" spans="1:8" ht="21" customHeight="1" thickBot="1">
      <c r="A647" s="1" t="s">
        <v>135</v>
      </c>
      <c r="B647" s="71" t="s">
        <v>810</v>
      </c>
      <c r="C647" s="1" t="s">
        <v>272</v>
      </c>
      <c r="D647" s="23" t="s">
        <v>22</v>
      </c>
      <c r="E647" s="10" t="s">
        <v>20</v>
      </c>
      <c r="F647" s="9">
        <v>27.379000000000001</v>
      </c>
      <c r="G647" s="1">
        <v>290.22000000000003</v>
      </c>
    </row>
    <row r="648" spans="1:8" ht="21" customHeight="1" thickBot="1">
      <c r="A648" s="188"/>
      <c r="B648" s="185"/>
      <c r="C648" s="185"/>
      <c r="D648" s="185"/>
      <c r="E648" s="186"/>
      <c r="F648" s="32">
        <f>F647</f>
        <v>27.379000000000001</v>
      </c>
      <c r="G648" s="149">
        <f>G647</f>
        <v>290.22000000000003</v>
      </c>
      <c r="H648" s="41"/>
    </row>
    <row r="649" spans="1:8" ht="23.25" customHeight="1" thickBot="1">
      <c r="A649" s="97" t="s">
        <v>140</v>
      </c>
      <c r="B649" s="98"/>
      <c r="C649" s="98"/>
      <c r="D649" s="98"/>
      <c r="E649" s="98"/>
      <c r="F649" s="98"/>
      <c r="G649" s="99"/>
    </row>
    <row r="650" spans="1:8" ht="36" customHeight="1" thickBot="1">
      <c r="A650" s="129" t="s">
        <v>10</v>
      </c>
      <c r="B650" s="131" t="s">
        <v>6</v>
      </c>
      <c r="C650" s="132" t="s">
        <v>5</v>
      </c>
      <c r="D650" s="132" t="s">
        <v>7</v>
      </c>
      <c r="E650" s="132" t="s">
        <v>8</v>
      </c>
      <c r="F650" s="128" t="s">
        <v>9</v>
      </c>
      <c r="G650" s="127" t="s">
        <v>11</v>
      </c>
      <c r="H650" s="41" t="s">
        <v>307</v>
      </c>
    </row>
    <row r="651" spans="1:8" ht="19.5" customHeight="1">
      <c r="A651" s="48" t="s">
        <v>46</v>
      </c>
      <c r="B651" s="76" t="s">
        <v>403</v>
      </c>
      <c r="C651" s="82" t="s">
        <v>595</v>
      </c>
      <c r="D651" s="12" t="s">
        <v>19</v>
      </c>
      <c r="E651" s="26" t="s">
        <v>57</v>
      </c>
      <c r="F651" s="9">
        <v>26.937000000000001</v>
      </c>
      <c r="G651" s="1">
        <v>263.98</v>
      </c>
    </row>
    <row r="652" spans="1:8">
      <c r="A652" s="48" t="s">
        <v>46</v>
      </c>
      <c r="B652" s="76" t="s">
        <v>404</v>
      </c>
      <c r="C652" s="1"/>
      <c r="D652" s="12" t="s">
        <v>19</v>
      </c>
      <c r="E652" s="26" t="s">
        <v>57</v>
      </c>
      <c r="F652" s="9">
        <v>3.452</v>
      </c>
      <c r="G652" s="1">
        <v>33.83</v>
      </c>
    </row>
    <row r="653" spans="1:8">
      <c r="A653" s="48" t="s">
        <v>46</v>
      </c>
      <c r="B653" s="76" t="s">
        <v>940</v>
      </c>
      <c r="C653" s="1"/>
      <c r="D653" s="23" t="s">
        <v>22</v>
      </c>
      <c r="E653" s="26" t="s">
        <v>88</v>
      </c>
      <c r="F653" s="9">
        <v>4.758</v>
      </c>
      <c r="G653" s="1">
        <v>49.48</v>
      </c>
    </row>
    <row r="654" spans="1:8">
      <c r="A654" s="48" t="s">
        <v>46</v>
      </c>
      <c r="B654" s="76" t="s">
        <v>941</v>
      </c>
      <c r="C654" s="1"/>
      <c r="D654" s="25" t="s">
        <v>21</v>
      </c>
      <c r="E654" s="26" t="s">
        <v>57</v>
      </c>
      <c r="F654" s="9">
        <v>2.7749999999999999</v>
      </c>
      <c r="G654" s="1">
        <v>30.52</v>
      </c>
    </row>
    <row r="655" spans="1:8">
      <c r="A655" s="48" t="s">
        <v>46</v>
      </c>
      <c r="B655" s="76" t="s">
        <v>442</v>
      </c>
      <c r="C655" s="1"/>
      <c r="D655" s="12" t="s">
        <v>19</v>
      </c>
      <c r="E655" s="26" t="s">
        <v>57</v>
      </c>
      <c r="F655" s="9">
        <v>19.536999999999999</v>
      </c>
      <c r="G655" s="1">
        <v>191.46</v>
      </c>
    </row>
    <row r="656" spans="1:8">
      <c r="A656" s="48" t="s">
        <v>46</v>
      </c>
      <c r="B656" s="76" t="s">
        <v>444</v>
      </c>
      <c r="C656" s="1"/>
      <c r="D656" s="25" t="s">
        <v>21</v>
      </c>
      <c r="E656" s="26" t="s">
        <v>57</v>
      </c>
      <c r="F656" s="9">
        <v>7.0220000000000002</v>
      </c>
      <c r="G656" s="1">
        <v>77.239999999999995</v>
      </c>
    </row>
    <row r="657" spans="1:8" ht="14.25" customHeight="1">
      <c r="A657" s="48" t="s">
        <v>46</v>
      </c>
      <c r="B657" s="76" t="s">
        <v>942</v>
      </c>
      <c r="C657" s="1"/>
      <c r="D657" s="12" t="s">
        <v>19</v>
      </c>
      <c r="E657" s="26" t="s">
        <v>57</v>
      </c>
      <c r="F657" s="9">
        <v>14.077</v>
      </c>
      <c r="G657" s="1">
        <v>137.94999999999999</v>
      </c>
    </row>
    <row r="658" spans="1:8" ht="14.25" customHeight="1">
      <c r="A658" s="48" t="s">
        <v>46</v>
      </c>
      <c r="B658" s="76" t="s">
        <v>943</v>
      </c>
      <c r="C658" s="1"/>
      <c r="D658" s="23" t="s">
        <v>22</v>
      </c>
      <c r="E658" s="26" t="s">
        <v>57</v>
      </c>
      <c r="F658" s="9">
        <v>10.749000000000001</v>
      </c>
      <c r="G658" s="1">
        <v>111.79</v>
      </c>
    </row>
    <row r="659" spans="1:8" ht="15.75" customHeight="1">
      <c r="A659" s="48" t="s">
        <v>46</v>
      </c>
      <c r="B659" s="76" t="s">
        <v>944</v>
      </c>
      <c r="C659" s="1"/>
      <c r="D659" s="25" t="s">
        <v>21</v>
      </c>
      <c r="E659" s="26" t="s">
        <v>57</v>
      </c>
      <c r="F659" s="9">
        <v>5.2439999999999998</v>
      </c>
      <c r="G659" s="1">
        <v>57.68</v>
      </c>
    </row>
    <row r="660" spans="1:8" ht="15.75" customHeight="1">
      <c r="A660" s="48" t="s">
        <v>46</v>
      </c>
      <c r="B660" s="76" t="s">
        <v>534</v>
      </c>
      <c r="C660" s="1"/>
      <c r="D660" s="25" t="s">
        <v>21</v>
      </c>
      <c r="E660" s="26" t="s">
        <v>57</v>
      </c>
      <c r="F660" s="9">
        <v>0.98399999999999999</v>
      </c>
      <c r="G660" s="1">
        <v>10.82</v>
      </c>
    </row>
    <row r="661" spans="1:8" ht="15" customHeight="1">
      <c r="A661" s="48" t="s">
        <v>46</v>
      </c>
      <c r="B661" s="76" t="s">
        <v>945</v>
      </c>
      <c r="C661" s="1"/>
      <c r="D661" s="25" t="s">
        <v>21</v>
      </c>
      <c r="E661" s="26" t="s">
        <v>57</v>
      </c>
      <c r="F661" s="9">
        <v>3.6459999999999999</v>
      </c>
      <c r="G661" s="1">
        <v>40.11</v>
      </c>
      <c r="H661" s="31"/>
    </row>
    <row r="662" spans="1:8" ht="15" customHeight="1">
      <c r="A662" s="48" t="s">
        <v>46</v>
      </c>
      <c r="B662" s="76" t="s">
        <v>946</v>
      </c>
      <c r="C662" s="1"/>
      <c r="D662" s="12" t="s">
        <v>19</v>
      </c>
      <c r="E662" s="26" t="s">
        <v>57</v>
      </c>
      <c r="F662" s="9">
        <v>1.1279999999999999</v>
      </c>
      <c r="G662" s="1">
        <v>11.05</v>
      </c>
    </row>
    <row r="663" spans="1:8" ht="15.75">
      <c r="A663" s="48" t="s">
        <v>46</v>
      </c>
      <c r="B663" s="76" t="s">
        <v>947</v>
      </c>
      <c r="C663" s="1"/>
      <c r="D663" s="25" t="s">
        <v>21</v>
      </c>
      <c r="E663" s="26" t="s">
        <v>57</v>
      </c>
      <c r="F663" s="9">
        <v>61.079000000000001</v>
      </c>
      <c r="G663" s="1">
        <v>671.87</v>
      </c>
      <c r="H663" s="41"/>
    </row>
    <row r="664" spans="1:8" ht="15.75" thickBot="1">
      <c r="A664" s="48" t="s">
        <v>46</v>
      </c>
      <c r="B664" s="75" t="s">
        <v>948</v>
      </c>
      <c r="C664" s="12"/>
      <c r="D664" s="23" t="s">
        <v>22</v>
      </c>
      <c r="E664" s="26" t="s">
        <v>57</v>
      </c>
      <c r="F664" s="11">
        <v>10.603</v>
      </c>
      <c r="G664" s="12">
        <v>110.27</v>
      </c>
    </row>
    <row r="665" spans="1:8" ht="23.25" customHeight="1" thickBot="1">
      <c r="A665" s="188"/>
      <c r="B665" s="185"/>
      <c r="C665" s="185"/>
      <c r="D665" s="185"/>
      <c r="E665" s="186"/>
      <c r="F665" s="45">
        <f>F651+F652+F653+F654+F655+F656+F657+F658+F659+F660+F661+F662+F663+F664</f>
        <v>171.99100000000001</v>
      </c>
      <c r="G665" s="149">
        <f>G651+G652+G653+G654+G655+G656+G657+G658+G659+G660+G661+G662+G663+G664</f>
        <v>1798.05</v>
      </c>
    </row>
    <row r="666" spans="1:8" ht="21.75" customHeight="1" thickBot="1">
      <c r="A666" s="97" t="s">
        <v>257</v>
      </c>
      <c r="B666" s="98"/>
      <c r="C666" s="98"/>
      <c r="D666" s="98"/>
      <c r="E666" s="98"/>
      <c r="F666" s="98"/>
      <c r="G666" s="99"/>
    </row>
    <row r="667" spans="1:8" ht="37.5" customHeight="1" thickBot="1">
      <c r="A667" s="129" t="s">
        <v>10</v>
      </c>
      <c r="B667" s="131" t="s">
        <v>6</v>
      </c>
      <c r="C667" s="132" t="s">
        <v>5</v>
      </c>
      <c r="D667" s="132" t="s">
        <v>7</v>
      </c>
      <c r="E667" s="132" t="s">
        <v>8</v>
      </c>
      <c r="F667" s="128" t="s">
        <v>9</v>
      </c>
      <c r="G667" s="127" t="s">
        <v>11</v>
      </c>
    </row>
    <row r="668" spans="1:8">
      <c r="A668" s="1" t="s">
        <v>135</v>
      </c>
      <c r="B668" s="71" t="s">
        <v>259</v>
      </c>
      <c r="C668" s="82" t="s">
        <v>739</v>
      </c>
      <c r="D668" s="23" t="s">
        <v>22</v>
      </c>
      <c r="E668" s="10" t="s">
        <v>20</v>
      </c>
      <c r="F668" s="9">
        <v>15.263</v>
      </c>
      <c r="G668" s="153">
        <v>161.79</v>
      </c>
    </row>
    <row r="669" spans="1:8">
      <c r="A669" s="1" t="s">
        <v>135</v>
      </c>
      <c r="B669" s="71" t="s">
        <v>260</v>
      </c>
      <c r="C669" s="82" t="s">
        <v>739</v>
      </c>
      <c r="D669" s="12" t="s">
        <v>19</v>
      </c>
      <c r="E669" s="10" t="s">
        <v>20</v>
      </c>
      <c r="F669" s="9">
        <v>0.93400000000000005</v>
      </c>
      <c r="G669" s="153">
        <v>9.34</v>
      </c>
    </row>
    <row r="670" spans="1:8">
      <c r="A670" s="1" t="s">
        <v>135</v>
      </c>
      <c r="B670" s="71" t="s">
        <v>261</v>
      </c>
      <c r="C670" s="82" t="s">
        <v>739</v>
      </c>
      <c r="D670" s="12" t="s">
        <v>19</v>
      </c>
      <c r="E670" s="10" t="s">
        <v>20</v>
      </c>
      <c r="F670" s="9">
        <v>7.08</v>
      </c>
      <c r="G670" s="153">
        <v>70.8</v>
      </c>
    </row>
    <row r="671" spans="1:8">
      <c r="A671" s="1" t="s">
        <v>135</v>
      </c>
      <c r="B671" s="71" t="s">
        <v>262</v>
      </c>
      <c r="C671" s="82" t="s">
        <v>739</v>
      </c>
      <c r="D671" s="25" t="s">
        <v>21</v>
      </c>
      <c r="E671" s="10" t="s">
        <v>41</v>
      </c>
      <c r="F671" s="9">
        <v>1.8620000000000001</v>
      </c>
      <c r="G671" s="153">
        <v>22.72</v>
      </c>
    </row>
    <row r="672" spans="1:8">
      <c r="A672" s="1" t="s">
        <v>135</v>
      </c>
      <c r="B672" s="71" t="s">
        <v>263</v>
      </c>
      <c r="C672" s="82" t="s">
        <v>739</v>
      </c>
      <c r="D672" s="23" t="s">
        <v>22</v>
      </c>
      <c r="E672" s="10" t="s">
        <v>41</v>
      </c>
      <c r="F672" s="9">
        <v>4.6909999999999998</v>
      </c>
      <c r="G672" s="153">
        <v>49.73</v>
      </c>
    </row>
    <row r="673" spans="1:10">
      <c r="A673" s="1" t="s">
        <v>135</v>
      </c>
      <c r="B673" s="71" t="s">
        <v>264</v>
      </c>
      <c r="C673" s="82" t="s">
        <v>739</v>
      </c>
      <c r="D673" s="25" t="s">
        <v>21</v>
      </c>
      <c r="E673" s="10" t="s">
        <v>41</v>
      </c>
      <c r="F673" s="9">
        <v>3.6280000000000001</v>
      </c>
      <c r="G673" s="153">
        <v>40.630000000000003</v>
      </c>
    </row>
    <row r="674" spans="1:10" ht="16.5" customHeight="1">
      <c r="A674" s="1" t="s">
        <v>135</v>
      </c>
      <c r="B674" s="71" t="s">
        <v>265</v>
      </c>
      <c r="C674" s="82" t="s">
        <v>739</v>
      </c>
      <c r="D674" s="25" t="s">
        <v>21</v>
      </c>
      <c r="E674" s="10" t="s">
        <v>41</v>
      </c>
      <c r="F674" s="9">
        <v>3.2210000000000001</v>
      </c>
      <c r="G674" s="153">
        <v>39.299999999999997</v>
      </c>
    </row>
    <row r="675" spans="1:10" ht="16.5" customHeight="1">
      <c r="A675" s="1" t="s">
        <v>135</v>
      </c>
      <c r="B675" s="71" t="s">
        <v>266</v>
      </c>
      <c r="C675" s="82" t="s">
        <v>739</v>
      </c>
      <c r="D675" s="12" t="s">
        <v>19</v>
      </c>
      <c r="E675" s="10" t="s">
        <v>41</v>
      </c>
      <c r="F675" s="9">
        <v>0.44700000000000001</v>
      </c>
      <c r="G675" s="153">
        <v>4.82</v>
      </c>
    </row>
    <row r="676" spans="1:10" ht="16.5" customHeight="1">
      <c r="A676" s="1" t="s">
        <v>135</v>
      </c>
      <c r="B676" s="71" t="s">
        <v>267</v>
      </c>
      <c r="C676" s="82" t="s">
        <v>739</v>
      </c>
      <c r="D676" s="12" t="s">
        <v>19</v>
      </c>
      <c r="E676" s="10" t="s">
        <v>20</v>
      </c>
      <c r="F676" s="9">
        <v>8.9049999999999994</v>
      </c>
      <c r="G676" s="153">
        <v>89.05</v>
      </c>
      <c r="H676" s="41" t="s">
        <v>258</v>
      </c>
    </row>
    <row r="677" spans="1:10">
      <c r="A677" s="1" t="s">
        <v>135</v>
      </c>
      <c r="B677" s="72" t="s">
        <v>25</v>
      </c>
      <c r="C677" s="82" t="s">
        <v>739</v>
      </c>
      <c r="D677" s="12" t="s">
        <v>19</v>
      </c>
      <c r="E677" s="10" t="s">
        <v>20</v>
      </c>
      <c r="F677" s="11">
        <v>10.9</v>
      </c>
      <c r="G677" s="154">
        <v>109</v>
      </c>
    </row>
    <row r="678" spans="1:10">
      <c r="A678" s="1" t="s">
        <v>135</v>
      </c>
      <c r="B678" s="72" t="s">
        <v>268</v>
      </c>
      <c r="C678" s="82" t="s">
        <v>739</v>
      </c>
      <c r="D678" s="25" t="s">
        <v>21</v>
      </c>
      <c r="E678" s="10" t="s">
        <v>20</v>
      </c>
      <c r="F678" s="11">
        <v>10.042999999999999</v>
      </c>
      <c r="G678" s="154">
        <v>112.48</v>
      </c>
      <c r="H678" s="31">
        <f>F671+F672+F673+F674+F675+F680+F681</f>
        <v>15.433999999999999</v>
      </c>
    </row>
    <row r="679" spans="1:10">
      <c r="A679" s="1" t="s">
        <v>135</v>
      </c>
      <c r="B679" s="72" t="s">
        <v>269</v>
      </c>
      <c r="C679" s="82" t="s">
        <v>739</v>
      </c>
      <c r="D679" s="12" t="s">
        <v>19</v>
      </c>
      <c r="E679" s="10" t="s">
        <v>20</v>
      </c>
      <c r="F679" s="11">
        <v>5.7320000000000002</v>
      </c>
      <c r="G679" s="154">
        <v>57.32</v>
      </c>
      <c r="H679" s="31">
        <f>F668+F669+F670+F676+F677+F678+F679</f>
        <v>58.856999999999999</v>
      </c>
    </row>
    <row r="680" spans="1:10">
      <c r="A680" s="1" t="s">
        <v>135</v>
      </c>
      <c r="B680" s="72" t="s">
        <v>270</v>
      </c>
      <c r="C680" s="82" t="s">
        <v>739</v>
      </c>
      <c r="D680" s="25" t="s">
        <v>21</v>
      </c>
      <c r="E680" s="10" t="s">
        <v>41</v>
      </c>
      <c r="F680" s="11">
        <v>0.86899999999999999</v>
      </c>
      <c r="G680" s="154">
        <v>10.6</v>
      </c>
      <c r="I680" s="31"/>
    </row>
    <row r="681" spans="1:10" ht="15.75" thickBot="1">
      <c r="A681" s="1" t="s">
        <v>135</v>
      </c>
      <c r="B681" s="72" t="s">
        <v>271</v>
      </c>
      <c r="C681" s="82" t="s">
        <v>739</v>
      </c>
      <c r="D681" s="12" t="s">
        <v>19</v>
      </c>
      <c r="E681" s="10" t="s">
        <v>41</v>
      </c>
      <c r="F681" s="11">
        <v>0.71599999999999997</v>
      </c>
      <c r="G681" s="154">
        <v>7.73</v>
      </c>
      <c r="H681" s="31"/>
    </row>
    <row r="682" spans="1:10" ht="25.5" customHeight="1" thickBot="1">
      <c r="A682" s="188"/>
      <c r="B682" s="185"/>
      <c r="C682" s="185"/>
      <c r="D682" s="185"/>
      <c r="E682" s="186"/>
      <c r="F682" s="32">
        <f>F668+F669+F670+F671+F672+F673+F674+F675+F676+F677+F678+F679+F680+F681</f>
        <v>74.290999999999997</v>
      </c>
      <c r="G682" s="151">
        <f>G668++G669+G670+G671+G672+G673+G674+G675+G676+G677+G678+G679+G680+G681</f>
        <v>785.31000000000017</v>
      </c>
      <c r="I682" s="31"/>
      <c r="J682" s="31"/>
    </row>
    <row r="683" spans="1:10" ht="20.25" customHeight="1" thickBot="1">
      <c r="A683" s="97" t="s">
        <v>141</v>
      </c>
      <c r="B683" s="98"/>
      <c r="C683" s="98"/>
      <c r="D683" s="98"/>
      <c r="E683" s="98"/>
      <c r="F683" s="98"/>
      <c r="G683" s="99"/>
    </row>
    <row r="684" spans="1:10" ht="36" customHeight="1" thickBot="1">
      <c r="A684" s="129" t="s">
        <v>10</v>
      </c>
      <c r="B684" s="131" t="s">
        <v>6</v>
      </c>
      <c r="C684" s="132" t="s">
        <v>5</v>
      </c>
      <c r="D684" s="132" t="s">
        <v>7</v>
      </c>
      <c r="E684" s="132" t="s">
        <v>8</v>
      </c>
      <c r="F684" s="128" t="s">
        <v>9</v>
      </c>
      <c r="G684" s="127" t="s">
        <v>11</v>
      </c>
    </row>
    <row r="685" spans="1:10">
      <c r="A685" s="1" t="s">
        <v>160</v>
      </c>
      <c r="B685" s="71" t="s">
        <v>338</v>
      </c>
      <c r="C685" s="1"/>
      <c r="D685" s="25" t="s">
        <v>21</v>
      </c>
      <c r="E685" s="10" t="s">
        <v>20</v>
      </c>
      <c r="F685" s="9">
        <v>33.540999999999997</v>
      </c>
      <c r="G685" s="153">
        <v>342.12</v>
      </c>
    </row>
    <row r="686" spans="1:10" ht="15.75">
      <c r="A686" s="1" t="s">
        <v>160</v>
      </c>
      <c r="B686" s="71" t="s">
        <v>339</v>
      </c>
      <c r="C686" s="1"/>
      <c r="D686" s="25" t="s">
        <v>21</v>
      </c>
      <c r="E686" s="10" t="s">
        <v>20</v>
      </c>
      <c r="F686" s="9">
        <v>11.297000000000001</v>
      </c>
      <c r="G686" s="153">
        <v>115.23</v>
      </c>
      <c r="H686" s="41"/>
    </row>
    <row r="687" spans="1:10">
      <c r="A687" s="1" t="s">
        <v>160</v>
      </c>
      <c r="B687" s="71" t="s">
        <v>340</v>
      </c>
      <c r="C687" s="1"/>
      <c r="D687" s="25" t="s">
        <v>21</v>
      </c>
      <c r="E687" s="10" t="s">
        <v>20</v>
      </c>
      <c r="F687" s="9">
        <v>252.09899999999999</v>
      </c>
      <c r="G687" s="153">
        <v>2571.41</v>
      </c>
      <c r="H687" s="31"/>
    </row>
    <row r="688" spans="1:10">
      <c r="A688" s="1" t="s">
        <v>160</v>
      </c>
      <c r="B688" s="71" t="s">
        <v>341</v>
      </c>
      <c r="C688" s="82" t="s">
        <v>740</v>
      </c>
      <c r="D688" s="25" t="s">
        <v>21</v>
      </c>
      <c r="E688" s="10" t="s">
        <v>20</v>
      </c>
      <c r="F688" s="9">
        <v>7.98</v>
      </c>
      <c r="G688" s="153">
        <v>81.400000000000006</v>
      </c>
      <c r="H688" s="4" t="s">
        <v>939</v>
      </c>
    </row>
    <row r="689" spans="1:9">
      <c r="A689" s="1" t="s">
        <v>160</v>
      </c>
      <c r="B689" s="71" t="s">
        <v>343</v>
      </c>
      <c r="C689" s="1"/>
      <c r="D689" s="25" t="s">
        <v>21</v>
      </c>
      <c r="E689" s="10" t="s">
        <v>20</v>
      </c>
      <c r="F689" s="9">
        <v>42.192</v>
      </c>
      <c r="G689" s="153">
        <v>430.36</v>
      </c>
    </row>
    <row r="690" spans="1:9">
      <c r="A690" s="1" t="s">
        <v>160</v>
      </c>
      <c r="B690" s="71" t="s">
        <v>344</v>
      </c>
      <c r="C690" s="1"/>
      <c r="D690" s="23" t="s">
        <v>22</v>
      </c>
      <c r="E690" s="10" t="s">
        <v>20</v>
      </c>
      <c r="F690" s="9">
        <v>11.862</v>
      </c>
      <c r="G690" s="153">
        <v>113.87</v>
      </c>
    </row>
    <row r="691" spans="1:9" ht="17.25" customHeight="1">
      <c r="A691" s="1" t="s">
        <v>160</v>
      </c>
      <c r="B691" s="71" t="s">
        <v>345</v>
      </c>
      <c r="C691" s="1"/>
      <c r="D691" s="12" t="s">
        <v>19</v>
      </c>
      <c r="E691" s="10" t="s">
        <v>20</v>
      </c>
      <c r="F691" s="9">
        <v>1.5349999999999999</v>
      </c>
      <c r="G691" s="153">
        <v>13.81</v>
      </c>
    </row>
    <row r="692" spans="1:9" ht="15.75" customHeight="1">
      <c r="A692" s="1" t="s">
        <v>160</v>
      </c>
      <c r="B692" s="71" t="s">
        <v>346</v>
      </c>
      <c r="C692" s="1"/>
      <c r="D692" s="12" t="s">
        <v>19</v>
      </c>
      <c r="E692" s="10" t="s">
        <v>20</v>
      </c>
      <c r="F692" s="9">
        <v>14.507</v>
      </c>
      <c r="G692" s="153">
        <v>130.56</v>
      </c>
    </row>
    <row r="693" spans="1:9" ht="15" customHeight="1">
      <c r="A693" s="1" t="s">
        <v>160</v>
      </c>
      <c r="B693" s="71" t="s">
        <v>347</v>
      </c>
      <c r="C693" s="1"/>
      <c r="D693" s="25" t="s">
        <v>21</v>
      </c>
      <c r="E693" s="10" t="s">
        <v>20</v>
      </c>
      <c r="F693" s="9">
        <v>3.4369999999999998</v>
      </c>
      <c r="G693" s="153">
        <v>35.06</v>
      </c>
      <c r="H693" s="41"/>
    </row>
    <row r="694" spans="1:9">
      <c r="A694" s="1" t="s">
        <v>160</v>
      </c>
      <c r="B694" s="71" t="s">
        <v>348</v>
      </c>
      <c r="C694" s="1"/>
      <c r="D694" s="25" t="s">
        <v>21</v>
      </c>
      <c r="E694" s="10" t="s">
        <v>20</v>
      </c>
      <c r="F694" s="9">
        <v>20.161999999999999</v>
      </c>
      <c r="G694" s="153">
        <v>205.65</v>
      </c>
    </row>
    <row r="695" spans="1:9">
      <c r="A695" s="1" t="s">
        <v>160</v>
      </c>
      <c r="B695" s="71" t="s">
        <v>349</v>
      </c>
      <c r="C695" s="1"/>
      <c r="D695" s="12" t="s">
        <v>19</v>
      </c>
      <c r="E695" s="10" t="s">
        <v>20</v>
      </c>
      <c r="F695" s="9">
        <v>6.9039999999999999</v>
      </c>
      <c r="G695" s="153">
        <v>62.14</v>
      </c>
    </row>
    <row r="696" spans="1:9">
      <c r="A696" s="1" t="s">
        <v>160</v>
      </c>
      <c r="B696" s="71" t="s">
        <v>350</v>
      </c>
      <c r="C696" s="1"/>
      <c r="D696" s="25" t="s">
        <v>21</v>
      </c>
      <c r="E696" s="10" t="s">
        <v>20</v>
      </c>
      <c r="F696" s="9">
        <v>1.0489999999999999</v>
      </c>
      <c r="G696" s="153">
        <v>10.7</v>
      </c>
    </row>
    <row r="697" spans="1:9">
      <c r="A697" s="1" t="s">
        <v>160</v>
      </c>
      <c r="B697" s="71" t="s">
        <v>351</v>
      </c>
      <c r="C697" s="1"/>
      <c r="D697" s="25" t="s">
        <v>21</v>
      </c>
      <c r="E697" s="10" t="s">
        <v>20</v>
      </c>
      <c r="F697" s="9">
        <v>17.628</v>
      </c>
      <c r="G697" s="153">
        <v>179.81</v>
      </c>
    </row>
    <row r="698" spans="1:9">
      <c r="A698" s="1" t="s">
        <v>160</v>
      </c>
      <c r="B698" s="71" t="s">
        <v>352</v>
      </c>
      <c r="C698" s="1"/>
      <c r="D698" s="23" t="s">
        <v>22</v>
      </c>
      <c r="E698" s="10" t="s">
        <v>20</v>
      </c>
      <c r="F698" s="9">
        <v>265.84100000000001</v>
      </c>
      <c r="G698" s="153">
        <v>2552.0700000000002</v>
      </c>
    </row>
    <row r="699" spans="1:9">
      <c r="A699" s="1" t="s">
        <v>160</v>
      </c>
      <c r="B699" s="71" t="s">
        <v>353</v>
      </c>
      <c r="C699" s="1"/>
      <c r="D699" s="25" t="s">
        <v>21</v>
      </c>
      <c r="E699" s="10" t="s">
        <v>20</v>
      </c>
      <c r="F699" s="9">
        <v>40.442999999999998</v>
      </c>
      <c r="G699" s="153">
        <v>412.52</v>
      </c>
    </row>
    <row r="700" spans="1:9">
      <c r="A700" s="1" t="s">
        <v>160</v>
      </c>
      <c r="B700" s="71" t="s">
        <v>354</v>
      </c>
      <c r="C700" s="1"/>
      <c r="D700" s="25" t="s">
        <v>21</v>
      </c>
      <c r="E700" s="10" t="s">
        <v>20</v>
      </c>
      <c r="F700" s="9">
        <v>80.594999999999999</v>
      </c>
      <c r="G700" s="153">
        <v>822.07</v>
      </c>
    </row>
    <row r="701" spans="1:9">
      <c r="A701" s="1" t="s">
        <v>160</v>
      </c>
      <c r="B701" s="71" t="s">
        <v>355</v>
      </c>
      <c r="C701" s="1"/>
      <c r="D701" s="23" t="s">
        <v>22</v>
      </c>
      <c r="E701" s="10" t="s">
        <v>20</v>
      </c>
      <c r="F701" s="9">
        <v>99.31</v>
      </c>
      <c r="G701" s="153">
        <v>953.38</v>
      </c>
    </row>
    <row r="702" spans="1:9">
      <c r="A702" s="1" t="s">
        <v>160</v>
      </c>
      <c r="B702" s="71" t="s">
        <v>356</v>
      </c>
      <c r="C702" s="1"/>
      <c r="D702" s="25" t="s">
        <v>21</v>
      </c>
      <c r="E702" s="10" t="s">
        <v>20</v>
      </c>
      <c r="F702" s="9">
        <v>3.907</v>
      </c>
      <c r="G702" s="153">
        <v>39.85</v>
      </c>
    </row>
    <row r="703" spans="1:9">
      <c r="A703" s="1" t="s">
        <v>132</v>
      </c>
      <c r="B703" s="71" t="s">
        <v>357</v>
      </c>
      <c r="C703" s="1"/>
      <c r="D703" s="25" t="s">
        <v>21</v>
      </c>
      <c r="E703" s="10" t="s">
        <v>20</v>
      </c>
      <c r="F703" s="9">
        <v>5.4039999999999999</v>
      </c>
      <c r="G703" s="153">
        <v>55.12</v>
      </c>
    </row>
    <row r="704" spans="1:9">
      <c r="A704" s="48" t="s">
        <v>135</v>
      </c>
      <c r="B704" s="76" t="s">
        <v>415</v>
      </c>
      <c r="C704" s="48"/>
      <c r="D704" s="49" t="s">
        <v>22</v>
      </c>
      <c r="E704" s="54" t="s">
        <v>117</v>
      </c>
      <c r="F704" s="59">
        <v>614.39</v>
      </c>
      <c r="G704" s="163">
        <v>6512.53</v>
      </c>
      <c r="H704" s="31"/>
      <c r="I704" s="31"/>
    </row>
    <row r="705" spans="1:10">
      <c r="A705" s="48" t="s">
        <v>160</v>
      </c>
      <c r="B705" s="76" t="s">
        <v>416</v>
      </c>
      <c r="C705" s="48"/>
      <c r="D705" s="49" t="s">
        <v>22</v>
      </c>
      <c r="E705" s="50" t="s">
        <v>20</v>
      </c>
      <c r="F705" s="59">
        <v>34.476999999999997</v>
      </c>
      <c r="G705" s="163">
        <v>330.98</v>
      </c>
    </row>
    <row r="706" spans="1:10" ht="15.75" thickBot="1">
      <c r="A706" s="48" t="s">
        <v>160</v>
      </c>
      <c r="B706" s="76" t="s">
        <v>417</v>
      </c>
      <c r="C706" s="48"/>
      <c r="D706" s="53" t="s">
        <v>21</v>
      </c>
      <c r="E706" s="50" t="s">
        <v>20</v>
      </c>
      <c r="F706" s="59">
        <v>25.945</v>
      </c>
      <c r="G706" s="163">
        <v>264.64</v>
      </c>
    </row>
    <row r="707" spans="1:10" ht="27" customHeight="1" thickBot="1">
      <c r="A707" s="188"/>
      <c r="B707" s="185"/>
      <c r="C707" s="185"/>
      <c r="D707" s="185"/>
      <c r="E707" s="186"/>
      <c r="F707" s="45">
        <f>F685+F686+F687+F688+F689+F690+F691+F692+F693+F694+F695+F696+F697+F698+F699+F700+F701+F702+F703+F704+F705+F706</f>
        <v>1594.5050000000001</v>
      </c>
      <c r="G707" s="151">
        <f>G685+G686+G687+G688+G689+G690+G691+G692+G693+G694+G695+G696+G697+G698+G699+G700+G701+G702+G703+G704+G705+G706</f>
        <v>16235.279999999999</v>
      </c>
    </row>
    <row r="708" spans="1:10" ht="24.75" customHeight="1" thickBot="1">
      <c r="A708" s="97" t="s">
        <v>142</v>
      </c>
      <c r="B708" s="98"/>
      <c r="C708" s="98"/>
      <c r="D708" s="98"/>
      <c r="E708" s="98"/>
      <c r="F708" s="98"/>
      <c r="G708" s="99"/>
    </row>
    <row r="709" spans="1:10" ht="37.5" customHeight="1" thickBot="1">
      <c r="A709" s="129" t="s">
        <v>10</v>
      </c>
      <c r="B709" s="131" t="s">
        <v>6</v>
      </c>
      <c r="C709" s="132" t="s">
        <v>5</v>
      </c>
      <c r="D709" s="132" t="s">
        <v>7</v>
      </c>
      <c r="E709" s="132" t="s">
        <v>8</v>
      </c>
      <c r="F709" s="128" t="s">
        <v>9</v>
      </c>
      <c r="G709" s="127" t="s">
        <v>11</v>
      </c>
      <c r="H709" s="41" t="s">
        <v>308</v>
      </c>
    </row>
    <row r="710" spans="1:10">
      <c r="A710" s="1" t="s">
        <v>135</v>
      </c>
      <c r="B710" s="71" t="s">
        <v>358</v>
      </c>
      <c r="C710" s="1" t="s">
        <v>272</v>
      </c>
      <c r="D710" s="25" t="s">
        <v>21</v>
      </c>
      <c r="E710" s="26" t="s">
        <v>57</v>
      </c>
      <c r="F710" s="9">
        <v>3.351</v>
      </c>
      <c r="G710" s="153">
        <v>40.880000000000003</v>
      </c>
      <c r="H710" s="29" t="s">
        <v>473</v>
      </c>
      <c r="J710" s="31"/>
    </row>
    <row r="711" spans="1:10">
      <c r="A711" s="1" t="s">
        <v>135</v>
      </c>
      <c r="B711" s="71" t="s">
        <v>359</v>
      </c>
      <c r="C711" s="1" t="s">
        <v>272</v>
      </c>
      <c r="D711" s="12" t="s">
        <v>19</v>
      </c>
      <c r="E711" s="26" t="s">
        <v>57</v>
      </c>
      <c r="F711" s="9">
        <v>3.27</v>
      </c>
      <c r="G711" s="153">
        <v>35.32</v>
      </c>
      <c r="H711" s="29" t="s">
        <v>474</v>
      </c>
    </row>
    <row r="712" spans="1:10">
      <c r="A712" s="1" t="s">
        <v>135</v>
      </c>
      <c r="B712" s="71" t="s">
        <v>360</v>
      </c>
      <c r="C712" s="1" t="s">
        <v>272</v>
      </c>
      <c r="D712" s="12" t="s">
        <v>19</v>
      </c>
      <c r="E712" s="26" t="s">
        <v>57</v>
      </c>
      <c r="F712" s="9">
        <v>0.95099999999999996</v>
      </c>
      <c r="G712" s="153">
        <v>10.27</v>
      </c>
    </row>
    <row r="713" spans="1:10">
      <c r="A713" s="1" t="s">
        <v>135</v>
      </c>
      <c r="B713" s="71" t="s">
        <v>361</v>
      </c>
      <c r="C713" s="82" t="s">
        <v>739</v>
      </c>
      <c r="D713" s="12" t="s">
        <v>19</v>
      </c>
      <c r="E713" s="26" t="s">
        <v>57</v>
      </c>
      <c r="F713" s="9">
        <v>1.046</v>
      </c>
      <c r="G713" s="153">
        <v>11.3</v>
      </c>
    </row>
    <row r="714" spans="1:10">
      <c r="A714" s="1" t="s">
        <v>135</v>
      </c>
      <c r="B714" s="71" t="s">
        <v>362</v>
      </c>
      <c r="C714" s="82" t="s">
        <v>739</v>
      </c>
      <c r="D714" s="12" t="s">
        <v>19</v>
      </c>
      <c r="E714" s="26" t="s">
        <v>57</v>
      </c>
      <c r="F714" s="9">
        <v>2.0230000000000001</v>
      </c>
      <c r="G714" s="153">
        <v>21.85</v>
      </c>
    </row>
    <row r="715" spans="1:10">
      <c r="A715" s="1" t="s">
        <v>135</v>
      </c>
      <c r="B715" s="71" t="s">
        <v>363</v>
      </c>
      <c r="C715" s="82" t="s">
        <v>739</v>
      </c>
      <c r="D715" s="23" t="s">
        <v>22</v>
      </c>
      <c r="E715" s="26" t="s">
        <v>57</v>
      </c>
      <c r="F715" s="9">
        <v>4.0199999999999996</v>
      </c>
      <c r="G715" s="153">
        <v>45.83</v>
      </c>
    </row>
    <row r="716" spans="1:10" ht="16.5" customHeight="1">
      <c r="A716" s="1" t="s">
        <v>135</v>
      </c>
      <c r="B716" s="71" t="s">
        <v>364</v>
      </c>
      <c r="C716" s="82" t="s">
        <v>739</v>
      </c>
      <c r="D716" s="25" t="s">
        <v>21</v>
      </c>
      <c r="E716" s="26" t="s">
        <v>57</v>
      </c>
      <c r="F716" s="9">
        <v>38.17</v>
      </c>
      <c r="G716" s="153">
        <v>465.67</v>
      </c>
    </row>
    <row r="717" spans="1:10" ht="15" customHeight="1">
      <c r="A717" s="1" t="s">
        <v>135</v>
      </c>
      <c r="B717" s="71" t="s">
        <v>365</v>
      </c>
      <c r="C717" s="82" t="s">
        <v>739</v>
      </c>
      <c r="D717" s="25" t="s">
        <v>21</v>
      </c>
      <c r="E717" s="26" t="s">
        <v>57</v>
      </c>
      <c r="F717" s="9">
        <v>4.3140000000000001</v>
      </c>
      <c r="G717" s="153">
        <v>52.63</v>
      </c>
    </row>
    <row r="718" spans="1:10" ht="14.25" customHeight="1">
      <c r="A718" s="1" t="s">
        <v>135</v>
      </c>
      <c r="B718" s="71" t="s">
        <v>366</v>
      </c>
      <c r="C718" s="82" t="s">
        <v>739</v>
      </c>
      <c r="D718" s="25" t="s">
        <v>21</v>
      </c>
      <c r="E718" s="26" t="s">
        <v>57</v>
      </c>
      <c r="F718" s="9">
        <v>3.0350000000000001</v>
      </c>
      <c r="G718" s="153">
        <v>37.03</v>
      </c>
      <c r="H718" s="41"/>
    </row>
    <row r="719" spans="1:10">
      <c r="A719" s="1" t="s">
        <v>135</v>
      </c>
      <c r="B719" s="71" t="s">
        <v>367</v>
      </c>
      <c r="C719" s="82" t="s">
        <v>739</v>
      </c>
      <c r="D719" s="25" t="s">
        <v>21</v>
      </c>
      <c r="E719" s="26" t="s">
        <v>57</v>
      </c>
      <c r="F719" s="9">
        <v>4.8890000000000002</v>
      </c>
      <c r="G719" s="153">
        <v>59.65</v>
      </c>
    </row>
    <row r="720" spans="1:10">
      <c r="A720" s="1" t="s">
        <v>46</v>
      </c>
      <c r="B720" s="71" t="s">
        <v>368</v>
      </c>
      <c r="C720" s="1"/>
      <c r="D720" s="12" t="s">
        <v>19</v>
      </c>
      <c r="E720" s="26" t="s">
        <v>57</v>
      </c>
      <c r="F720" s="9">
        <v>1.46</v>
      </c>
      <c r="G720" s="153">
        <v>14.31</v>
      </c>
    </row>
    <row r="721" spans="1:9" ht="15.75">
      <c r="A721" s="1" t="s">
        <v>46</v>
      </c>
      <c r="B721" s="71" t="s">
        <v>369</v>
      </c>
      <c r="C721" s="1"/>
      <c r="D721" s="12" t="s">
        <v>19</v>
      </c>
      <c r="E721" s="26" t="s">
        <v>57</v>
      </c>
      <c r="F721" s="9">
        <v>3.81</v>
      </c>
      <c r="G721" s="153">
        <v>37.340000000000003</v>
      </c>
      <c r="H721" s="31"/>
      <c r="I721" s="41"/>
    </row>
    <row r="722" spans="1:9">
      <c r="A722" s="1" t="s">
        <v>46</v>
      </c>
      <c r="B722" s="71" t="s">
        <v>370</v>
      </c>
      <c r="C722" s="1"/>
      <c r="D722" s="12" t="s">
        <v>19</v>
      </c>
      <c r="E722" s="26" t="s">
        <v>57</v>
      </c>
      <c r="F722" s="9">
        <v>8.4849999999999994</v>
      </c>
      <c r="G722" s="153">
        <v>83.15</v>
      </c>
      <c r="H722" s="31"/>
      <c r="I722" s="29"/>
    </row>
    <row r="723" spans="1:9">
      <c r="A723" s="1" t="s">
        <v>46</v>
      </c>
      <c r="B723" s="71" t="s">
        <v>371</v>
      </c>
      <c r="C723" s="1"/>
      <c r="D723" s="12" t="s">
        <v>19</v>
      </c>
      <c r="E723" s="26" t="s">
        <v>57</v>
      </c>
      <c r="F723" s="9">
        <v>8.4849999999999994</v>
      </c>
      <c r="G723" s="153">
        <v>83.15</v>
      </c>
      <c r="I723" s="29"/>
    </row>
    <row r="724" spans="1:9">
      <c r="A724" s="1" t="s">
        <v>46</v>
      </c>
      <c r="B724" s="71" t="s">
        <v>372</v>
      </c>
      <c r="C724" s="1"/>
      <c r="D724" s="12" t="s">
        <v>19</v>
      </c>
      <c r="E724" s="26" t="s">
        <v>57</v>
      </c>
      <c r="F724" s="9">
        <v>1.371</v>
      </c>
      <c r="G724" s="153">
        <v>13.44</v>
      </c>
      <c r="I724" s="31"/>
    </row>
    <row r="725" spans="1:9">
      <c r="A725" s="1" t="s">
        <v>46</v>
      </c>
      <c r="B725" s="71" t="s">
        <v>373</v>
      </c>
      <c r="C725" s="1"/>
      <c r="D725" s="12" t="s">
        <v>19</v>
      </c>
      <c r="E725" s="26" t="s">
        <v>57</v>
      </c>
      <c r="F725" s="9">
        <v>0.84499999999999997</v>
      </c>
      <c r="G725" s="153">
        <v>8.2799999999999994</v>
      </c>
    </row>
    <row r="726" spans="1:9">
      <c r="A726" s="1" t="s">
        <v>46</v>
      </c>
      <c r="B726" s="71" t="s">
        <v>374</v>
      </c>
      <c r="C726" s="1"/>
      <c r="D726" s="12" t="s">
        <v>19</v>
      </c>
      <c r="E726" s="26" t="s">
        <v>57</v>
      </c>
      <c r="F726" s="9">
        <v>0.31</v>
      </c>
      <c r="G726" s="153">
        <v>3.04</v>
      </c>
    </row>
    <row r="727" spans="1:9">
      <c r="A727" s="1" t="s">
        <v>46</v>
      </c>
      <c r="B727" s="71" t="s">
        <v>375</v>
      </c>
      <c r="C727" s="1"/>
      <c r="D727" s="25" t="s">
        <v>21</v>
      </c>
      <c r="E727" s="26" t="s">
        <v>57</v>
      </c>
      <c r="F727" s="9">
        <v>0.94099999999999995</v>
      </c>
      <c r="G727" s="153">
        <v>10.35</v>
      </c>
    </row>
    <row r="728" spans="1:9">
      <c r="A728" s="1" t="s">
        <v>46</v>
      </c>
      <c r="B728" s="71" t="s">
        <v>376</v>
      </c>
      <c r="C728" s="1"/>
      <c r="D728" s="25" t="s">
        <v>21</v>
      </c>
      <c r="E728" s="26" t="s">
        <v>57</v>
      </c>
      <c r="F728" s="9">
        <v>1.137</v>
      </c>
      <c r="G728" s="153">
        <v>12.51</v>
      </c>
      <c r="H728" t="s">
        <v>450</v>
      </c>
    </row>
    <row r="729" spans="1:9">
      <c r="A729" s="1" t="s">
        <v>46</v>
      </c>
      <c r="B729" s="71" t="s">
        <v>377</v>
      </c>
      <c r="C729" s="1"/>
      <c r="D729" s="25" t="s">
        <v>21</v>
      </c>
      <c r="E729" s="26" t="s">
        <v>57</v>
      </c>
      <c r="F729" s="9">
        <v>0.43</v>
      </c>
      <c r="G729" s="153">
        <v>4.7300000000000004</v>
      </c>
    </row>
    <row r="730" spans="1:9">
      <c r="A730" s="1" t="s">
        <v>46</v>
      </c>
      <c r="B730" s="71" t="s">
        <v>378</v>
      </c>
      <c r="C730" s="1"/>
      <c r="D730" s="25" t="s">
        <v>21</v>
      </c>
      <c r="E730" s="26" t="s">
        <v>57</v>
      </c>
      <c r="F730" s="9">
        <v>0.44</v>
      </c>
      <c r="G730" s="153">
        <v>4.84</v>
      </c>
    </row>
    <row r="731" spans="1:9">
      <c r="A731" s="1" t="s">
        <v>46</v>
      </c>
      <c r="B731" s="71" t="s">
        <v>379</v>
      </c>
      <c r="C731" s="1"/>
      <c r="D731" s="25" t="s">
        <v>21</v>
      </c>
      <c r="E731" s="26" t="s">
        <v>57</v>
      </c>
      <c r="F731" s="9">
        <v>5.0659999999999998</v>
      </c>
      <c r="G731" s="153">
        <v>55.73</v>
      </c>
    </row>
    <row r="732" spans="1:9">
      <c r="A732" s="48" t="s">
        <v>46</v>
      </c>
      <c r="B732" s="76" t="s">
        <v>418</v>
      </c>
      <c r="C732" s="48"/>
      <c r="D732" s="52" t="s">
        <v>19</v>
      </c>
      <c r="E732" s="54" t="s">
        <v>57</v>
      </c>
      <c r="F732" s="59">
        <v>25.498999999999999</v>
      </c>
      <c r="G732" s="153">
        <v>249.9</v>
      </c>
    </row>
    <row r="733" spans="1:9">
      <c r="A733" s="48" t="s">
        <v>46</v>
      </c>
      <c r="B733" s="76" t="s">
        <v>419</v>
      </c>
      <c r="C733" s="48"/>
      <c r="D733" s="52" t="s">
        <v>19</v>
      </c>
      <c r="E733" s="54" t="s">
        <v>57</v>
      </c>
      <c r="F733" s="59">
        <v>2.8639999999999999</v>
      </c>
      <c r="G733" s="153">
        <v>28.07</v>
      </c>
    </row>
    <row r="734" spans="1:9">
      <c r="A734" s="48" t="s">
        <v>46</v>
      </c>
      <c r="B734" s="76" t="s">
        <v>420</v>
      </c>
      <c r="C734" s="48"/>
      <c r="D734" s="53" t="s">
        <v>21</v>
      </c>
      <c r="E734" s="54" t="s">
        <v>57</v>
      </c>
      <c r="F734" s="59">
        <v>2.5129999999999999</v>
      </c>
      <c r="G734" s="153">
        <v>27.64</v>
      </c>
    </row>
    <row r="735" spans="1:9">
      <c r="A735" s="48" t="s">
        <v>46</v>
      </c>
      <c r="B735" s="76" t="s">
        <v>421</v>
      </c>
      <c r="C735" s="48"/>
      <c r="D735" s="53" t="s">
        <v>21</v>
      </c>
      <c r="E735" s="54" t="s">
        <v>57</v>
      </c>
      <c r="F735" s="59">
        <v>1.577</v>
      </c>
      <c r="G735" s="153">
        <v>17.350000000000001</v>
      </c>
    </row>
    <row r="736" spans="1:9">
      <c r="A736" s="48" t="s">
        <v>46</v>
      </c>
      <c r="B736" s="76" t="s">
        <v>422</v>
      </c>
      <c r="C736" s="48"/>
      <c r="D736" s="49" t="s">
        <v>22</v>
      </c>
      <c r="E736" s="54" t="s">
        <v>57</v>
      </c>
      <c r="F736" s="59">
        <v>1.2769999999999999</v>
      </c>
      <c r="G736" s="153">
        <v>13.28</v>
      </c>
    </row>
    <row r="737" spans="1:7">
      <c r="A737" s="48" t="s">
        <v>135</v>
      </c>
      <c r="B737" s="76" t="s">
        <v>423</v>
      </c>
      <c r="C737" s="82" t="s">
        <v>739</v>
      </c>
      <c r="D737" s="53" t="s">
        <v>21</v>
      </c>
      <c r="E737" s="54" t="s">
        <v>57</v>
      </c>
      <c r="F737" s="59">
        <v>3.3559999999999999</v>
      </c>
      <c r="G737" s="163">
        <v>40.94</v>
      </c>
    </row>
    <row r="738" spans="1:7">
      <c r="A738" s="48" t="s">
        <v>135</v>
      </c>
      <c r="B738" s="76" t="s">
        <v>424</v>
      </c>
      <c r="C738" s="82" t="s">
        <v>739</v>
      </c>
      <c r="D738" s="53" t="s">
        <v>21</v>
      </c>
      <c r="E738" s="54" t="s">
        <v>57</v>
      </c>
      <c r="F738" s="59">
        <v>7.9610000000000003</v>
      </c>
      <c r="G738" s="163">
        <v>97.12</v>
      </c>
    </row>
    <row r="739" spans="1:7">
      <c r="A739" s="48" t="s">
        <v>135</v>
      </c>
      <c r="B739" s="76" t="s">
        <v>425</v>
      </c>
      <c r="C739" s="82" t="s">
        <v>739</v>
      </c>
      <c r="D739" s="53" t="s">
        <v>21</v>
      </c>
      <c r="E739" s="54" t="s">
        <v>57</v>
      </c>
      <c r="F739" s="59">
        <v>8.5050000000000008</v>
      </c>
      <c r="G739" s="163">
        <v>103.76</v>
      </c>
    </row>
    <row r="740" spans="1:7">
      <c r="A740" s="48" t="s">
        <v>135</v>
      </c>
      <c r="B740" s="76" t="s">
        <v>426</v>
      </c>
      <c r="C740" s="82" t="s">
        <v>739</v>
      </c>
      <c r="D740" s="53" t="s">
        <v>21</v>
      </c>
      <c r="E740" s="54" t="s">
        <v>57</v>
      </c>
      <c r="F740" s="59">
        <v>27.088999999999999</v>
      </c>
      <c r="G740" s="163">
        <v>330.48</v>
      </c>
    </row>
    <row r="741" spans="1:7">
      <c r="A741" s="48" t="s">
        <v>135</v>
      </c>
      <c r="B741" s="76" t="s">
        <v>427</v>
      </c>
      <c r="C741" s="82" t="s">
        <v>739</v>
      </c>
      <c r="D741" s="53" t="s">
        <v>21</v>
      </c>
      <c r="E741" s="54" t="s">
        <v>57</v>
      </c>
      <c r="F741" s="59">
        <v>2.4609999999999999</v>
      </c>
      <c r="G741" s="163">
        <v>30.02</v>
      </c>
    </row>
    <row r="742" spans="1:7">
      <c r="A742" s="48" t="s">
        <v>135</v>
      </c>
      <c r="B742" s="76" t="s">
        <v>428</v>
      </c>
      <c r="C742" s="82" t="s">
        <v>739</v>
      </c>
      <c r="D742" s="53" t="s">
        <v>21</v>
      </c>
      <c r="E742" s="54" t="s">
        <v>57</v>
      </c>
      <c r="F742" s="59">
        <v>2.04</v>
      </c>
      <c r="G742" s="163">
        <v>24.89</v>
      </c>
    </row>
    <row r="743" spans="1:7">
      <c r="A743" s="48" t="s">
        <v>135</v>
      </c>
      <c r="B743" s="76" t="s">
        <v>429</v>
      </c>
      <c r="C743" s="82" t="s">
        <v>739</v>
      </c>
      <c r="D743" s="53" t="s">
        <v>21</v>
      </c>
      <c r="E743" s="54" t="s">
        <v>57</v>
      </c>
      <c r="F743" s="59">
        <v>1.4550000000000001</v>
      </c>
      <c r="G743" s="163">
        <v>17.75</v>
      </c>
    </row>
    <row r="744" spans="1:7">
      <c r="A744" s="48" t="s">
        <v>135</v>
      </c>
      <c r="B744" s="76" t="s">
        <v>430</v>
      </c>
      <c r="C744" s="82" t="s">
        <v>739</v>
      </c>
      <c r="D744" s="53" t="s">
        <v>21</v>
      </c>
      <c r="E744" s="54" t="s">
        <v>57</v>
      </c>
      <c r="F744" s="59">
        <v>3.7709999999999999</v>
      </c>
      <c r="G744" s="163">
        <v>46.01</v>
      </c>
    </row>
    <row r="745" spans="1:7">
      <c r="A745" s="48" t="s">
        <v>135</v>
      </c>
      <c r="B745" s="76" t="s">
        <v>431</v>
      </c>
      <c r="C745" s="82" t="s">
        <v>739</v>
      </c>
      <c r="D745" s="53" t="s">
        <v>21</v>
      </c>
      <c r="E745" s="54" t="s">
        <v>57</v>
      </c>
      <c r="F745" s="59">
        <v>3.3290000000000002</v>
      </c>
      <c r="G745" s="163">
        <v>40.61</v>
      </c>
    </row>
    <row r="746" spans="1:7">
      <c r="A746" s="48" t="s">
        <v>135</v>
      </c>
      <c r="B746" s="76" t="s">
        <v>432</v>
      </c>
      <c r="C746" s="82" t="s">
        <v>739</v>
      </c>
      <c r="D746" s="53" t="s">
        <v>21</v>
      </c>
      <c r="E746" s="50" t="s">
        <v>20</v>
      </c>
      <c r="F746" s="59">
        <v>6.9279999999999999</v>
      </c>
      <c r="G746" s="163">
        <v>77.59</v>
      </c>
    </row>
    <row r="747" spans="1:7">
      <c r="A747" s="48" t="s">
        <v>160</v>
      </c>
      <c r="B747" s="76" t="s">
        <v>433</v>
      </c>
      <c r="C747" s="48"/>
      <c r="D747" s="53" t="s">
        <v>21</v>
      </c>
      <c r="E747" s="50" t="s">
        <v>20</v>
      </c>
      <c r="F747" s="59">
        <v>45.951000000000001</v>
      </c>
      <c r="G747" s="163">
        <v>468.7</v>
      </c>
    </row>
    <row r="748" spans="1:7">
      <c r="A748" s="48" t="s">
        <v>160</v>
      </c>
      <c r="B748" s="76" t="s">
        <v>434</v>
      </c>
      <c r="C748" s="48"/>
      <c r="D748" s="53" t="s">
        <v>21</v>
      </c>
      <c r="E748" s="50" t="s">
        <v>20</v>
      </c>
      <c r="F748" s="59">
        <v>89.302000000000007</v>
      </c>
      <c r="G748" s="163">
        <v>910.88</v>
      </c>
    </row>
    <row r="749" spans="1:7">
      <c r="A749" s="48" t="s">
        <v>160</v>
      </c>
      <c r="B749" s="76" t="s">
        <v>435</v>
      </c>
      <c r="C749" s="48"/>
      <c r="D749" s="53" t="s">
        <v>21</v>
      </c>
      <c r="E749" s="50" t="s">
        <v>20</v>
      </c>
      <c r="F749" s="59">
        <v>95.653999999999996</v>
      </c>
      <c r="G749" s="163">
        <v>975.67</v>
      </c>
    </row>
    <row r="750" spans="1:7">
      <c r="A750" s="48" t="s">
        <v>436</v>
      </c>
      <c r="B750" s="76" t="s">
        <v>437</v>
      </c>
      <c r="C750" s="86" t="s">
        <v>741</v>
      </c>
      <c r="D750" s="49" t="s">
        <v>22</v>
      </c>
      <c r="E750" s="50" t="s">
        <v>20</v>
      </c>
      <c r="F750" s="59">
        <v>1.339</v>
      </c>
      <c r="G750" s="163">
        <v>12.85</v>
      </c>
    </row>
    <row r="751" spans="1:7">
      <c r="A751" s="48" t="s">
        <v>436</v>
      </c>
      <c r="B751" s="76" t="s">
        <v>438</v>
      </c>
      <c r="C751" s="86" t="s">
        <v>742</v>
      </c>
      <c r="D751" s="53" t="s">
        <v>21</v>
      </c>
      <c r="E751" s="50" t="s">
        <v>20</v>
      </c>
      <c r="F751" s="59">
        <v>2.6120000000000001</v>
      </c>
      <c r="G751" s="163">
        <v>26.64</v>
      </c>
    </row>
    <row r="752" spans="1:7">
      <c r="A752" s="48" t="s">
        <v>436</v>
      </c>
      <c r="B752" s="76" t="s">
        <v>439</v>
      </c>
      <c r="C752" s="86" t="s">
        <v>743</v>
      </c>
      <c r="D752" s="53" t="s">
        <v>21</v>
      </c>
      <c r="E752" s="54" t="s">
        <v>57</v>
      </c>
      <c r="F752" s="59">
        <v>0.60199999999999998</v>
      </c>
      <c r="G752" s="163">
        <v>6.62</v>
      </c>
    </row>
    <row r="753" spans="1:8">
      <c r="A753" s="48" t="s">
        <v>436</v>
      </c>
      <c r="B753" s="76" t="s">
        <v>440</v>
      </c>
      <c r="C753" s="86" t="s">
        <v>743</v>
      </c>
      <c r="D753" s="53" t="s">
        <v>21</v>
      </c>
      <c r="E753" s="54" t="s">
        <v>57</v>
      </c>
      <c r="F753" s="59">
        <v>2.4470000000000001</v>
      </c>
      <c r="G753" s="163">
        <v>26.92</v>
      </c>
    </row>
    <row r="754" spans="1:8">
      <c r="A754" s="48" t="s">
        <v>436</v>
      </c>
      <c r="B754" s="76" t="s">
        <v>441</v>
      </c>
      <c r="C754" s="86" t="s">
        <v>742</v>
      </c>
      <c r="D754" s="49" t="s">
        <v>22</v>
      </c>
      <c r="E754" s="50" t="s">
        <v>20</v>
      </c>
      <c r="F754" s="59">
        <v>2.2810000000000001</v>
      </c>
      <c r="G754" s="163">
        <v>21.9</v>
      </c>
    </row>
    <row r="755" spans="1:8">
      <c r="A755" s="48" t="s">
        <v>436</v>
      </c>
      <c r="B755" s="76" t="s">
        <v>442</v>
      </c>
      <c r="C755" s="86" t="s">
        <v>743</v>
      </c>
      <c r="D755" s="49" t="s">
        <v>22</v>
      </c>
      <c r="E755" s="50" t="s">
        <v>20</v>
      </c>
      <c r="F755" s="59">
        <v>1.603</v>
      </c>
      <c r="G755" s="163">
        <v>15.39</v>
      </c>
    </row>
    <row r="756" spans="1:8">
      <c r="A756" s="48" t="s">
        <v>436</v>
      </c>
      <c r="B756" s="76" t="s">
        <v>443</v>
      </c>
      <c r="C756" s="86" t="s">
        <v>743</v>
      </c>
      <c r="D756" s="49" t="s">
        <v>22</v>
      </c>
      <c r="E756" s="50" t="s">
        <v>20</v>
      </c>
      <c r="F756" s="59">
        <v>3.7280000000000002</v>
      </c>
      <c r="G756" s="163">
        <v>35.79</v>
      </c>
    </row>
    <row r="757" spans="1:8">
      <c r="A757" s="48" t="s">
        <v>436</v>
      </c>
      <c r="B757" s="76" t="s">
        <v>444</v>
      </c>
      <c r="C757" s="86" t="s">
        <v>744</v>
      </c>
      <c r="D757" s="53" t="s">
        <v>21</v>
      </c>
      <c r="E757" s="54" t="s">
        <v>57</v>
      </c>
      <c r="F757" s="59">
        <v>17.280999999999999</v>
      </c>
      <c r="G757" s="163">
        <v>190.09</v>
      </c>
    </row>
    <row r="758" spans="1:8">
      <c r="A758" s="48" t="s">
        <v>436</v>
      </c>
      <c r="B758" s="76" t="s">
        <v>445</v>
      </c>
      <c r="C758" s="86" t="s">
        <v>745</v>
      </c>
      <c r="D758" s="53" t="s">
        <v>21</v>
      </c>
      <c r="E758" s="50" t="s">
        <v>20</v>
      </c>
      <c r="F758" s="59">
        <v>8.59</v>
      </c>
      <c r="G758" s="163">
        <v>87.62</v>
      </c>
    </row>
    <row r="759" spans="1:8">
      <c r="A759" s="48" t="s">
        <v>436</v>
      </c>
      <c r="B759" s="76" t="s">
        <v>446</v>
      </c>
      <c r="C759" s="86" t="s">
        <v>746</v>
      </c>
      <c r="D759" s="53" t="s">
        <v>21</v>
      </c>
      <c r="E759" s="50" t="s">
        <v>20</v>
      </c>
      <c r="F759" s="59">
        <v>9.5169999999999995</v>
      </c>
      <c r="G759" s="163">
        <v>97.07</v>
      </c>
    </row>
    <row r="760" spans="1:8">
      <c r="A760" s="48" t="s">
        <v>436</v>
      </c>
      <c r="B760" s="76" t="s">
        <v>447</v>
      </c>
      <c r="C760" s="86" t="s">
        <v>747</v>
      </c>
      <c r="D760" s="49" t="s">
        <v>22</v>
      </c>
      <c r="E760" s="54" t="s">
        <v>57</v>
      </c>
      <c r="F760" s="59">
        <v>1.796</v>
      </c>
      <c r="G760" s="163">
        <v>18.68</v>
      </c>
    </row>
    <row r="761" spans="1:8">
      <c r="A761" s="48" t="s">
        <v>436</v>
      </c>
      <c r="B761" s="76" t="s">
        <v>448</v>
      </c>
      <c r="C761" s="86" t="s">
        <v>747</v>
      </c>
      <c r="D761" s="53" t="s">
        <v>21</v>
      </c>
      <c r="E761" s="50" t="s">
        <v>20</v>
      </c>
      <c r="F761" s="59">
        <v>1.4510000000000001</v>
      </c>
      <c r="G761" s="163">
        <v>14.8</v>
      </c>
    </row>
    <row r="762" spans="1:8">
      <c r="A762" s="48" t="s">
        <v>436</v>
      </c>
      <c r="B762" s="76" t="s">
        <v>167</v>
      </c>
      <c r="C762" s="86" t="s">
        <v>747</v>
      </c>
      <c r="D762" s="53" t="s">
        <v>21</v>
      </c>
      <c r="E762" s="54" t="s">
        <v>57</v>
      </c>
      <c r="F762" s="59">
        <v>8.8249999999999993</v>
      </c>
      <c r="G762" s="163">
        <v>97.07</v>
      </c>
    </row>
    <row r="763" spans="1:8">
      <c r="A763" s="48" t="s">
        <v>436</v>
      </c>
      <c r="B763" s="76" t="s">
        <v>168</v>
      </c>
      <c r="C763" s="86" t="s">
        <v>747</v>
      </c>
      <c r="D763" s="49" t="s">
        <v>22</v>
      </c>
      <c r="E763" s="54" t="s">
        <v>57</v>
      </c>
      <c r="F763" s="59">
        <v>5.0380000000000003</v>
      </c>
      <c r="G763" s="163">
        <v>52.4</v>
      </c>
    </row>
    <row r="764" spans="1:8" ht="15.75" thickBot="1">
      <c r="A764" s="48" t="s">
        <v>96</v>
      </c>
      <c r="B764" s="76" t="s">
        <v>449</v>
      </c>
      <c r="C764" s="86" t="s">
        <v>748</v>
      </c>
      <c r="D764" s="165" t="s">
        <v>21</v>
      </c>
      <c r="E764" s="54" t="s">
        <v>57</v>
      </c>
      <c r="F764" s="59">
        <v>2.8140000000000001</v>
      </c>
      <c r="G764" s="163">
        <v>30.95</v>
      </c>
    </row>
    <row r="765" spans="1:8" ht="23.25" customHeight="1" thickBot="1">
      <c r="A765" s="187"/>
      <c r="B765" s="185"/>
      <c r="C765" s="185"/>
      <c r="D765" s="185"/>
      <c r="E765" s="186"/>
      <c r="F765" s="45">
        <f>F764+F763+F762+F761+F760+F759+F758+F757+F756+F755+F754+F753+F752+F751+F750+F749+F748+F747+F746+F745+F744+F743+F742+F741+F740+F739+F738+F737+F736+F735+F734+F733+F732+F731+F730+F729+F728+F727+F726+F725+F724+F723+F722+F721+F720+F719+F718+F717+F716+F715+F714+F713+F712+F711+F710</f>
        <v>499.30500000000006</v>
      </c>
      <c r="G765" s="151">
        <f>G710+G711+G712+G713+G714+G715+G716+G717+G718+G719+G720+G721+G722+G723+G724+G725+G726+G727+G728+G729+G730+G731+G732+G733+G734+G735+G736+G737+G738+G739+G740+G741+G742+G743+G744+G745+G746+G747+G748+G749+G750+G751+G752+G753+G754+G755+G756+G757+G758+G759+G760+G761+G762+G763+G764</f>
        <v>5346.75</v>
      </c>
    </row>
    <row r="766" spans="1:8" ht="15.75">
      <c r="A766" s="41"/>
      <c r="B766" s="74"/>
      <c r="C766" s="29"/>
      <c r="D766" s="29"/>
      <c r="E766" s="29"/>
      <c r="F766" s="35"/>
      <c r="G766" s="29"/>
      <c r="H766" s="31"/>
    </row>
    <row r="767" spans="1:8">
      <c r="A767" s="29"/>
      <c r="B767" s="74"/>
      <c r="C767" s="29"/>
      <c r="D767" s="29"/>
      <c r="E767" s="29"/>
      <c r="F767" s="35"/>
      <c r="G767" s="29"/>
      <c r="H767" s="31"/>
    </row>
    <row r="768" spans="1:8">
      <c r="A768" s="29"/>
      <c r="B768" s="74"/>
      <c r="C768" s="29"/>
      <c r="D768" s="29"/>
      <c r="E768" s="29"/>
      <c r="F768" s="35"/>
      <c r="G768" s="29"/>
      <c r="H768" s="31"/>
    </row>
    <row r="769" spans="1:8" ht="15.75" thickBot="1">
      <c r="A769" s="29"/>
      <c r="B769" s="74"/>
      <c r="C769" s="29"/>
      <c r="D769" s="29"/>
      <c r="E769" s="29"/>
      <c r="F769" s="35"/>
      <c r="G769" s="29"/>
      <c r="H769" s="31"/>
    </row>
    <row r="770" spans="1:8" ht="19.5" thickBot="1">
      <c r="A770" s="103" t="s">
        <v>143</v>
      </c>
      <c r="B770" s="104"/>
      <c r="C770" s="104"/>
      <c r="D770" s="104"/>
      <c r="E770" s="104"/>
      <c r="F770" s="104"/>
      <c r="G770" s="105"/>
      <c r="H770" s="31"/>
    </row>
    <row r="771" spans="1:8" ht="20.25" customHeight="1" thickBot="1">
      <c r="A771" s="97" t="s">
        <v>148</v>
      </c>
      <c r="B771" s="98"/>
      <c r="C771" s="98"/>
      <c r="D771" s="98"/>
      <c r="E771" s="98"/>
      <c r="F771" s="98"/>
      <c r="G771" s="99"/>
      <c r="H771" s="31">
        <f>F731+F730+F729+F728+F727+F726+F725+F724+F723+F722+F721+F720+F719+F718+F717+F716+F715+F714+F713+F712+F711+F710</f>
        <v>97.849000000000004</v>
      </c>
    </row>
    <row r="772" spans="1:8" ht="35.25" customHeight="1" thickBot="1">
      <c r="A772" s="129" t="s">
        <v>10</v>
      </c>
      <c r="B772" s="131" t="s">
        <v>6</v>
      </c>
      <c r="C772" s="132" t="s">
        <v>5</v>
      </c>
      <c r="D772" s="132" t="s">
        <v>7</v>
      </c>
      <c r="E772" s="132" t="s">
        <v>8</v>
      </c>
      <c r="F772" s="128" t="s">
        <v>9</v>
      </c>
      <c r="G772" s="127" t="s">
        <v>11</v>
      </c>
      <c r="H772" s="41" t="s">
        <v>309</v>
      </c>
    </row>
    <row r="773" spans="1:8">
      <c r="A773" s="1" t="s">
        <v>144</v>
      </c>
      <c r="B773" s="71" t="s">
        <v>398</v>
      </c>
      <c r="C773" s="82" t="s">
        <v>749</v>
      </c>
      <c r="D773" s="1" t="s">
        <v>22</v>
      </c>
      <c r="E773" s="10" t="s">
        <v>20</v>
      </c>
      <c r="F773" s="9">
        <v>21.335000000000001</v>
      </c>
      <c r="G773" s="1">
        <v>204.82</v>
      </c>
    </row>
    <row r="774" spans="1:8" ht="15.75" customHeight="1">
      <c r="A774" s="1" t="s">
        <v>144</v>
      </c>
      <c r="B774" s="71" t="s">
        <v>399</v>
      </c>
      <c r="C774" s="82" t="s">
        <v>750</v>
      </c>
      <c r="D774" s="1" t="s">
        <v>21</v>
      </c>
      <c r="E774" s="10" t="s">
        <v>20</v>
      </c>
      <c r="F774" s="9">
        <v>24.902999999999999</v>
      </c>
      <c r="G774" s="1">
        <v>254.01</v>
      </c>
    </row>
    <row r="775" spans="1:8">
      <c r="A775" s="1" t="s">
        <v>144</v>
      </c>
      <c r="B775" s="71" t="s">
        <v>400</v>
      </c>
      <c r="C775" s="82" t="s">
        <v>751</v>
      </c>
      <c r="D775" s="1" t="s">
        <v>22</v>
      </c>
      <c r="E775" s="10" t="s">
        <v>20</v>
      </c>
      <c r="F775" s="9">
        <v>16.355</v>
      </c>
      <c r="G775" s="1">
        <v>157.01</v>
      </c>
    </row>
    <row r="776" spans="1:8">
      <c r="A776" s="1" t="s">
        <v>144</v>
      </c>
      <c r="B776" s="71" t="s">
        <v>401</v>
      </c>
      <c r="C776" s="82" t="s">
        <v>693</v>
      </c>
      <c r="D776" s="1" t="s">
        <v>22</v>
      </c>
      <c r="E776" s="10" t="s">
        <v>20</v>
      </c>
      <c r="F776" s="9">
        <v>12.332000000000001</v>
      </c>
      <c r="G776" s="1">
        <v>118.39</v>
      </c>
    </row>
    <row r="777" spans="1:8" ht="15.75" thickBot="1">
      <c r="A777" s="1" t="s">
        <v>144</v>
      </c>
      <c r="B777" s="71" t="s">
        <v>402</v>
      </c>
      <c r="C777" s="82" t="s">
        <v>752</v>
      </c>
      <c r="D777" s="1" t="s">
        <v>21</v>
      </c>
      <c r="E777" s="10" t="s">
        <v>20</v>
      </c>
      <c r="F777" s="9">
        <v>5.2439999999999998</v>
      </c>
      <c r="G777" s="1">
        <v>53.49</v>
      </c>
    </row>
    <row r="778" spans="1:8" ht="27.75" customHeight="1" thickBot="1">
      <c r="A778" s="187"/>
      <c r="B778" s="185"/>
      <c r="C778" s="185"/>
      <c r="D778" s="185"/>
      <c r="E778" s="186"/>
      <c r="F778" s="32">
        <f>F773+F774+F775+F776+F777</f>
        <v>80.169000000000011</v>
      </c>
      <c r="G778" s="149">
        <f>G773+G774+G775+G776+G777</f>
        <v>787.71999999999991</v>
      </c>
    </row>
    <row r="779" spans="1:8" ht="18" customHeight="1">
      <c r="A779" s="29"/>
      <c r="B779" s="74"/>
      <c r="C779" s="29"/>
      <c r="D779" s="29"/>
      <c r="E779" s="29"/>
      <c r="F779" s="35"/>
      <c r="G779" s="29"/>
    </row>
    <row r="780" spans="1:8" ht="16.5" customHeight="1">
      <c r="A780" s="29"/>
      <c r="B780" s="74"/>
      <c r="C780" s="29"/>
      <c r="D780" s="29"/>
      <c r="E780" s="29"/>
      <c r="F780" s="35"/>
      <c r="G780" s="29"/>
    </row>
    <row r="781" spans="1:8" ht="15.75" thickBot="1">
      <c r="A781" s="29"/>
      <c r="B781" s="74"/>
      <c r="C781" s="29"/>
      <c r="D781" s="29"/>
      <c r="E781" s="29"/>
      <c r="F781" s="35"/>
      <c r="G781" s="29"/>
    </row>
    <row r="782" spans="1:8" ht="19.5" thickBot="1">
      <c r="A782" s="103" t="s">
        <v>145</v>
      </c>
      <c r="B782" s="104"/>
      <c r="C782" s="104"/>
      <c r="D782" s="104"/>
      <c r="E782" s="104"/>
      <c r="F782" s="104"/>
      <c r="G782" s="105"/>
    </row>
    <row r="783" spans="1:8" ht="15.75" thickBot="1">
      <c r="A783" s="97" t="s">
        <v>147</v>
      </c>
      <c r="B783" s="98"/>
      <c r="C783" s="98"/>
      <c r="D783" s="98"/>
      <c r="E783" s="98"/>
      <c r="F783" s="98"/>
      <c r="G783" s="99"/>
    </row>
    <row r="784" spans="1:8" ht="36.75" customHeight="1" thickBot="1">
      <c r="A784" s="129" t="s">
        <v>10</v>
      </c>
      <c r="B784" s="131" t="s">
        <v>6</v>
      </c>
      <c r="C784" s="132" t="s">
        <v>5</v>
      </c>
      <c r="D784" s="132" t="s">
        <v>7</v>
      </c>
      <c r="E784" s="132" t="s">
        <v>8</v>
      </c>
      <c r="F784" s="128" t="s">
        <v>9</v>
      </c>
      <c r="G784" s="127" t="s">
        <v>11</v>
      </c>
      <c r="H784" s="41" t="s">
        <v>310</v>
      </c>
    </row>
    <row r="785" spans="1:8">
      <c r="A785" s="1" t="s">
        <v>146</v>
      </c>
      <c r="B785" s="71" t="s">
        <v>408</v>
      </c>
      <c r="C785" s="82" t="s">
        <v>753</v>
      </c>
      <c r="D785" s="1" t="s">
        <v>232</v>
      </c>
      <c r="E785" s="10" t="s">
        <v>117</v>
      </c>
      <c r="F785" s="9">
        <v>3.0529999999999999</v>
      </c>
      <c r="G785" s="1">
        <v>27.48</v>
      </c>
    </row>
    <row r="786" spans="1:8" ht="16.5" customHeight="1">
      <c r="A786" s="1" t="s">
        <v>146</v>
      </c>
      <c r="B786" s="71" t="s">
        <v>409</v>
      </c>
      <c r="C786" s="82" t="s">
        <v>568</v>
      </c>
      <c r="D786" s="1" t="s">
        <v>21</v>
      </c>
      <c r="E786" s="10" t="s">
        <v>41</v>
      </c>
      <c r="F786" s="9">
        <v>6.5060000000000002</v>
      </c>
      <c r="G786" s="1">
        <v>71.569999999999993</v>
      </c>
    </row>
    <row r="787" spans="1:8" ht="15.75" thickBot="1">
      <c r="A787" s="1" t="s">
        <v>146</v>
      </c>
      <c r="B787" s="71" t="s">
        <v>410</v>
      </c>
      <c r="C787" s="82" t="s">
        <v>568</v>
      </c>
      <c r="D787" s="1" t="s">
        <v>232</v>
      </c>
      <c r="E787" s="10" t="s">
        <v>41</v>
      </c>
      <c r="F787" s="9">
        <v>10.762</v>
      </c>
      <c r="G787" s="1">
        <v>105.47</v>
      </c>
    </row>
    <row r="788" spans="1:8" ht="27.75" customHeight="1" thickBot="1">
      <c r="A788" s="187"/>
      <c r="B788" s="185"/>
      <c r="C788" s="185"/>
      <c r="D788" s="185"/>
      <c r="E788" s="186"/>
      <c r="F788" s="32">
        <f>F785+F786+F787</f>
        <v>20.321000000000002</v>
      </c>
      <c r="G788" s="149">
        <f>G785+G786+G787</f>
        <v>204.51999999999998</v>
      </c>
    </row>
    <row r="789" spans="1:8" ht="21" customHeight="1" thickBot="1">
      <c r="A789" s="97" t="s">
        <v>149</v>
      </c>
      <c r="B789" s="98"/>
      <c r="C789" s="98"/>
      <c r="D789" s="98"/>
      <c r="E789" s="98"/>
      <c r="F789" s="98"/>
      <c r="G789" s="99"/>
    </row>
    <row r="790" spans="1:8" ht="36.75" customHeight="1" thickBot="1">
      <c r="A790" s="129" t="s">
        <v>10</v>
      </c>
      <c r="B790" s="131" t="s">
        <v>6</v>
      </c>
      <c r="C790" s="132" t="s">
        <v>5</v>
      </c>
      <c r="D790" s="132" t="s">
        <v>7</v>
      </c>
      <c r="E790" s="132" t="s">
        <v>8</v>
      </c>
      <c r="F790" s="128" t="s">
        <v>9</v>
      </c>
      <c r="G790" s="127" t="s">
        <v>11</v>
      </c>
    </row>
    <row r="791" spans="1:8" ht="18" customHeight="1">
      <c r="A791" s="1" t="s">
        <v>146</v>
      </c>
      <c r="B791" s="71" t="s">
        <v>182</v>
      </c>
      <c r="C791" s="82" t="s">
        <v>754</v>
      </c>
      <c r="D791" s="1" t="s">
        <v>21</v>
      </c>
      <c r="E791" s="10" t="s">
        <v>41</v>
      </c>
      <c r="F791" s="9">
        <v>23.731999999999999</v>
      </c>
      <c r="G791" s="153">
        <v>261.05</v>
      </c>
    </row>
    <row r="792" spans="1:8" ht="19.5" customHeight="1">
      <c r="A792" s="1" t="s">
        <v>146</v>
      </c>
      <c r="B792" s="71" t="s">
        <v>183</v>
      </c>
      <c r="C792" s="82" t="s">
        <v>755</v>
      </c>
      <c r="D792" s="1" t="s">
        <v>19</v>
      </c>
      <c r="E792" s="10" t="s">
        <v>42</v>
      </c>
      <c r="F792" s="9">
        <v>2.2759999999999998</v>
      </c>
      <c r="G792" s="153">
        <v>22.3</v>
      </c>
    </row>
    <row r="793" spans="1:8" ht="18.75" customHeight="1" thickBot="1">
      <c r="A793" s="1" t="s">
        <v>146</v>
      </c>
      <c r="B793" s="71" t="s">
        <v>184</v>
      </c>
      <c r="C793" s="82" t="s">
        <v>599</v>
      </c>
      <c r="D793" s="1" t="s">
        <v>19</v>
      </c>
      <c r="E793" s="10" t="s">
        <v>117</v>
      </c>
      <c r="F793" s="9">
        <v>39.152999999999999</v>
      </c>
      <c r="G793" s="153">
        <v>352.38</v>
      </c>
      <c r="H793" s="41"/>
    </row>
    <row r="794" spans="1:8" ht="26.25" customHeight="1" thickBot="1">
      <c r="A794" s="187"/>
      <c r="B794" s="185"/>
      <c r="C794" s="185"/>
      <c r="D794" s="185"/>
      <c r="E794" s="186"/>
      <c r="F794" s="32">
        <f>F791+F792+F793</f>
        <v>65.161000000000001</v>
      </c>
      <c r="G794" s="149">
        <f>G791+G792+G793</f>
        <v>635.73</v>
      </c>
      <c r="H794" s="60"/>
    </row>
    <row r="795" spans="1:8" ht="15.75" thickBot="1">
      <c r="A795" s="97" t="s">
        <v>150</v>
      </c>
      <c r="B795" s="98"/>
      <c r="C795" s="98"/>
      <c r="D795" s="98"/>
      <c r="E795" s="98"/>
      <c r="F795" s="98"/>
      <c r="G795" s="99"/>
      <c r="H795" s="31"/>
    </row>
    <row r="796" spans="1:8" ht="37.5" customHeight="1" thickBot="1">
      <c r="A796" s="129" t="s">
        <v>10</v>
      </c>
      <c r="B796" s="131" t="s">
        <v>6</v>
      </c>
      <c r="C796" s="132" t="s">
        <v>5</v>
      </c>
      <c r="D796" s="132" t="s">
        <v>7</v>
      </c>
      <c r="E796" s="132" t="s">
        <v>8</v>
      </c>
      <c r="F796" s="128" t="s">
        <v>9</v>
      </c>
      <c r="G796" s="127" t="s">
        <v>11</v>
      </c>
      <c r="H796" s="4" t="s">
        <v>190</v>
      </c>
    </row>
    <row r="797" spans="1:8" ht="18" customHeight="1">
      <c r="A797" s="1" t="s">
        <v>146</v>
      </c>
      <c r="B797" s="71" t="s">
        <v>191</v>
      </c>
      <c r="C797" s="82" t="s">
        <v>756</v>
      </c>
      <c r="D797" s="1" t="s">
        <v>21</v>
      </c>
      <c r="E797" s="10" t="s">
        <v>20</v>
      </c>
      <c r="F797" s="9">
        <v>5.0940000000000003</v>
      </c>
      <c r="G797" s="153">
        <v>51.96</v>
      </c>
    </row>
    <row r="798" spans="1:8" ht="16.5" customHeight="1">
      <c r="A798" s="1" t="s">
        <v>146</v>
      </c>
      <c r="B798" s="71" t="s">
        <v>192</v>
      </c>
      <c r="C798" s="82" t="s">
        <v>756</v>
      </c>
      <c r="D798" s="1" t="s">
        <v>21</v>
      </c>
      <c r="E798" s="10" t="s">
        <v>20</v>
      </c>
      <c r="F798" s="9">
        <v>4.3760000000000003</v>
      </c>
      <c r="G798" s="153">
        <v>44.63</v>
      </c>
    </row>
    <row r="799" spans="1:8" ht="15" customHeight="1">
      <c r="A799" s="1" t="s">
        <v>146</v>
      </c>
      <c r="B799" s="71" t="s">
        <v>209</v>
      </c>
      <c r="C799" s="82" t="s">
        <v>757</v>
      </c>
      <c r="D799" s="1" t="s">
        <v>19</v>
      </c>
      <c r="E799" s="10" t="s">
        <v>20</v>
      </c>
      <c r="F799" s="9">
        <v>16.591000000000001</v>
      </c>
      <c r="G799" s="153">
        <v>149.32</v>
      </c>
      <c r="H799" s="41"/>
    </row>
    <row r="800" spans="1:8">
      <c r="A800" s="1" t="s">
        <v>146</v>
      </c>
      <c r="B800" s="71" t="s">
        <v>210</v>
      </c>
      <c r="C800" s="82" t="s">
        <v>758</v>
      </c>
      <c r="D800" s="1" t="s">
        <v>21</v>
      </c>
      <c r="E800" s="10" t="s">
        <v>20</v>
      </c>
      <c r="F800" s="9">
        <v>5.3</v>
      </c>
      <c r="G800" s="153">
        <v>54.06</v>
      </c>
      <c r="H800" s="4"/>
    </row>
    <row r="801" spans="1:11">
      <c r="A801" s="1" t="s">
        <v>146</v>
      </c>
      <c r="B801" s="71" t="s">
        <v>211</v>
      </c>
      <c r="C801" s="82" t="s">
        <v>759</v>
      </c>
      <c r="D801" s="1" t="s">
        <v>19</v>
      </c>
      <c r="E801" s="10" t="s">
        <v>20</v>
      </c>
      <c r="F801" s="9">
        <v>8.1709999999999994</v>
      </c>
      <c r="G801" s="153">
        <v>73.540000000000006</v>
      </c>
    </row>
    <row r="802" spans="1:11">
      <c r="A802" s="1" t="s">
        <v>146</v>
      </c>
      <c r="B802" s="71" t="s">
        <v>193</v>
      </c>
      <c r="C802" s="82" t="s">
        <v>756</v>
      </c>
      <c r="D802" s="1" t="s">
        <v>21</v>
      </c>
      <c r="E802" s="10" t="s">
        <v>20</v>
      </c>
      <c r="F802" s="9">
        <v>4.8959999999999999</v>
      </c>
      <c r="G802" s="153">
        <v>49.94</v>
      </c>
    </row>
    <row r="803" spans="1:11" ht="15.75" customHeight="1">
      <c r="A803" s="1" t="s">
        <v>146</v>
      </c>
      <c r="B803" s="71" t="s">
        <v>194</v>
      </c>
      <c r="C803" s="82" t="s">
        <v>760</v>
      </c>
      <c r="D803" s="1" t="s">
        <v>22</v>
      </c>
      <c r="E803" s="10" t="s">
        <v>20</v>
      </c>
      <c r="F803" s="9">
        <v>1.905</v>
      </c>
      <c r="G803" s="153">
        <v>18.29</v>
      </c>
    </row>
    <row r="804" spans="1:11" ht="14.25" customHeight="1">
      <c r="A804" s="1" t="s">
        <v>146</v>
      </c>
      <c r="B804" s="71" t="s">
        <v>195</v>
      </c>
      <c r="C804" s="82" t="s">
        <v>760</v>
      </c>
      <c r="D804" s="1" t="s">
        <v>19</v>
      </c>
      <c r="E804" s="10" t="s">
        <v>41</v>
      </c>
      <c r="F804" s="9">
        <v>3.2490000000000001</v>
      </c>
      <c r="G804" s="153">
        <v>31.84</v>
      </c>
    </row>
    <row r="805" spans="1:11" ht="15" customHeight="1">
      <c r="A805" s="1" t="s">
        <v>146</v>
      </c>
      <c r="B805" s="71" t="s">
        <v>196</v>
      </c>
      <c r="C805" s="82" t="s">
        <v>760</v>
      </c>
      <c r="D805" s="1" t="s">
        <v>21</v>
      </c>
      <c r="E805" s="10" t="s">
        <v>20</v>
      </c>
      <c r="F805" s="9">
        <v>12.427</v>
      </c>
      <c r="G805" s="153">
        <v>126.75</v>
      </c>
      <c r="H805" s="41"/>
    </row>
    <row r="806" spans="1:11">
      <c r="A806" s="1" t="s">
        <v>146</v>
      </c>
      <c r="B806" s="71" t="s">
        <v>197</v>
      </c>
      <c r="C806" s="82" t="s">
        <v>758</v>
      </c>
      <c r="D806" s="1" t="s">
        <v>21</v>
      </c>
      <c r="E806" s="10" t="s">
        <v>20</v>
      </c>
      <c r="F806" s="9">
        <v>41.713000000000001</v>
      </c>
      <c r="G806" s="153">
        <v>425.47</v>
      </c>
      <c r="H806" s="4"/>
    </row>
    <row r="807" spans="1:11">
      <c r="A807" s="1" t="s">
        <v>146</v>
      </c>
      <c r="B807" s="71" t="s">
        <v>198</v>
      </c>
      <c r="C807" s="82" t="s">
        <v>758</v>
      </c>
      <c r="D807" s="1" t="s">
        <v>21</v>
      </c>
      <c r="E807" s="10" t="s">
        <v>20</v>
      </c>
      <c r="F807" s="9">
        <v>53.932000000000002</v>
      </c>
      <c r="G807" s="153">
        <v>550.11</v>
      </c>
    </row>
    <row r="808" spans="1:11">
      <c r="A808" s="1" t="s">
        <v>146</v>
      </c>
      <c r="B808" s="71" t="s">
        <v>199</v>
      </c>
      <c r="C808" s="82" t="s">
        <v>756</v>
      </c>
      <c r="D808" s="1" t="s">
        <v>21</v>
      </c>
      <c r="E808" s="10" t="s">
        <v>20</v>
      </c>
      <c r="F808" s="9">
        <v>25.535</v>
      </c>
      <c r="G808" s="153">
        <v>260.45999999999998</v>
      </c>
    </row>
    <row r="809" spans="1:11">
      <c r="A809" s="1" t="s">
        <v>146</v>
      </c>
      <c r="B809" s="71" t="s">
        <v>200</v>
      </c>
      <c r="C809" s="82" t="s">
        <v>760</v>
      </c>
      <c r="D809" s="1" t="s">
        <v>19</v>
      </c>
      <c r="E809" s="10" t="s">
        <v>41</v>
      </c>
      <c r="F809" s="9">
        <v>1.397</v>
      </c>
      <c r="G809" s="153">
        <v>13.69</v>
      </c>
      <c r="H809" s="31"/>
    </row>
    <row r="810" spans="1:11">
      <c r="A810" s="1" t="s">
        <v>146</v>
      </c>
      <c r="B810" s="71" t="s">
        <v>201</v>
      </c>
      <c r="C810" s="82" t="s">
        <v>760</v>
      </c>
      <c r="D810" s="1" t="s">
        <v>19</v>
      </c>
      <c r="E810" s="10" t="s">
        <v>41</v>
      </c>
      <c r="F810" s="9">
        <v>1.714</v>
      </c>
      <c r="G810" s="153">
        <v>16.8</v>
      </c>
      <c r="H810" s="31"/>
      <c r="I810" s="31"/>
    </row>
    <row r="811" spans="1:11">
      <c r="A811" s="1" t="s">
        <v>146</v>
      </c>
      <c r="B811" s="71" t="s">
        <v>202</v>
      </c>
      <c r="C811" s="82" t="s">
        <v>760</v>
      </c>
      <c r="D811" s="1" t="s">
        <v>19</v>
      </c>
      <c r="E811" s="10" t="s">
        <v>41</v>
      </c>
      <c r="F811" s="9">
        <v>1.431</v>
      </c>
      <c r="G811" s="153">
        <v>14.02</v>
      </c>
      <c r="I811" s="31"/>
    </row>
    <row r="812" spans="1:11">
      <c r="A812" s="1" t="s">
        <v>146</v>
      </c>
      <c r="B812" s="71" t="s">
        <v>203</v>
      </c>
      <c r="C812" s="82" t="s">
        <v>760</v>
      </c>
      <c r="D812" s="1" t="s">
        <v>22</v>
      </c>
      <c r="E812" s="10" t="s">
        <v>20</v>
      </c>
      <c r="F812" s="9">
        <v>0.91</v>
      </c>
      <c r="G812" s="153">
        <v>8.74</v>
      </c>
      <c r="I812" s="31"/>
    </row>
    <row r="813" spans="1:11">
      <c r="A813" s="1" t="s">
        <v>146</v>
      </c>
      <c r="B813" s="71" t="s">
        <v>204</v>
      </c>
      <c r="C813" s="82" t="s">
        <v>760</v>
      </c>
      <c r="D813" s="1" t="s">
        <v>22</v>
      </c>
      <c r="E813" s="10" t="s">
        <v>20</v>
      </c>
      <c r="F813" s="9">
        <v>1.2090000000000001</v>
      </c>
      <c r="G813" s="153">
        <v>11.61</v>
      </c>
      <c r="K813" s="4"/>
    </row>
    <row r="814" spans="1:11">
      <c r="A814" s="1" t="s">
        <v>146</v>
      </c>
      <c r="B814" s="71" t="s">
        <v>205</v>
      </c>
      <c r="C814" s="82" t="s">
        <v>760</v>
      </c>
      <c r="D814" s="1" t="s">
        <v>21</v>
      </c>
      <c r="E814" s="10" t="s">
        <v>20</v>
      </c>
      <c r="F814" s="9">
        <v>12.055999999999999</v>
      </c>
      <c r="G814" s="153">
        <v>122.97</v>
      </c>
      <c r="H814" s="64"/>
    </row>
    <row r="815" spans="1:11">
      <c r="A815" s="1" t="s">
        <v>146</v>
      </c>
      <c r="B815" s="71" t="s">
        <v>206</v>
      </c>
      <c r="C815" s="82" t="s">
        <v>760</v>
      </c>
      <c r="D815" s="1" t="s">
        <v>21</v>
      </c>
      <c r="E815" s="10" t="s">
        <v>20</v>
      </c>
      <c r="F815" s="9">
        <v>1.6910000000000001</v>
      </c>
      <c r="G815" s="153">
        <v>17.25</v>
      </c>
    </row>
    <row r="816" spans="1:11">
      <c r="A816" s="1" t="s">
        <v>146</v>
      </c>
      <c r="B816" s="71" t="s">
        <v>207</v>
      </c>
      <c r="C816" s="82" t="s">
        <v>760</v>
      </c>
      <c r="D816" s="1" t="s">
        <v>21</v>
      </c>
      <c r="E816" s="10" t="s">
        <v>20</v>
      </c>
      <c r="F816" s="9">
        <v>2.2829999999999999</v>
      </c>
      <c r="G816" s="153">
        <v>23.29</v>
      </c>
    </row>
    <row r="817" spans="1:9">
      <c r="A817" s="1" t="s">
        <v>146</v>
      </c>
      <c r="B817" s="71" t="s">
        <v>208</v>
      </c>
      <c r="C817" s="82" t="s">
        <v>760</v>
      </c>
      <c r="D817" s="1" t="s">
        <v>21</v>
      </c>
      <c r="E817" s="10" t="s">
        <v>20</v>
      </c>
      <c r="F817" s="9">
        <v>9.5540000000000003</v>
      </c>
      <c r="G817" s="153">
        <v>97.45</v>
      </c>
    </row>
    <row r="818" spans="1:9">
      <c r="A818" s="1" t="s">
        <v>146</v>
      </c>
      <c r="B818" s="71" t="s">
        <v>500</v>
      </c>
      <c r="C818" s="82" t="s">
        <v>760</v>
      </c>
      <c r="D818" s="1" t="s">
        <v>19</v>
      </c>
      <c r="E818" s="10" t="s">
        <v>20</v>
      </c>
      <c r="F818" s="9">
        <v>4.7140000000000004</v>
      </c>
      <c r="G818" s="153">
        <v>42.43</v>
      </c>
    </row>
    <row r="819" spans="1:9">
      <c r="A819" s="1" t="s">
        <v>146</v>
      </c>
      <c r="B819" s="71" t="s">
        <v>501</v>
      </c>
      <c r="C819" s="82" t="s">
        <v>753</v>
      </c>
      <c r="D819" s="1" t="s">
        <v>21</v>
      </c>
      <c r="E819" s="10" t="s">
        <v>20</v>
      </c>
      <c r="F819" s="9">
        <v>1.9</v>
      </c>
      <c r="G819" s="153">
        <v>19.38</v>
      </c>
    </row>
    <row r="820" spans="1:9">
      <c r="A820" s="1" t="s">
        <v>146</v>
      </c>
      <c r="B820" s="71" t="s">
        <v>502</v>
      </c>
      <c r="C820" s="82" t="s">
        <v>753</v>
      </c>
      <c r="D820" s="1" t="s">
        <v>21</v>
      </c>
      <c r="E820" s="10" t="s">
        <v>20</v>
      </c>
      <c r="F820" s="9">
        <v>9.2509999999999994</v>
      </c>
      <c r="G820" s="153">
        <v>94.36</v>
      </c>
    </row>
    <row r="821" spans="1:9">
      <c r="A821" s="1" t="s">
        <v>146</v>
      </c>
      <c r="B821" s="71" t="s">
        <v>503</v>
      </c>
      <c r="C821" s="82" t="s">
        <v>753</v>
      </c>
      <c r="D821" s="1" t="s">
        <v>21</v>
      </c>
      <c r="E821" s="10" t="s">
        <v>20</v>
      </c>
      <c r="F821" s="9">
        <v>0.9</v>
      </c>
      <c r="G821" s="153">
        <v>9.18</v>
      </c>
    </row>
    <row r="822" spans="1:9">
      <c r="A822" s="1" t="s">
        <v>146</v>
      </c>
      <c r="B822" s="71" t="s">
        <v>504</v>
      </c>
      <c r="C822" s="82" t="s">
        <v>753</v>
      </c>
      <c r="D822" s="1" t="s">
        <v>21</v>
      </c>
      <c r="E822" s="10" t="s">
        <v>20</v>
      </c>
      <c r="F822" s="9">
        <v>5.5110000000000001</v>
      </c>
      <c r="G822" s="153">
        <v>56.21</v>
      </c>
    </row>
    <row r="823" spans="1:9">
      <c r="A823" s="1" t="s">
        <v>146</v>
      </c>
      <c r="B823" s="71" t="s">
        <v>505</v>
      </c>
      <c r="C823" s="82" t="s">
        <v>753</v>
      </c>
      <c r="D823" s="1" t="s">
        <v>21</v>
      </c>
      <c r="E823" s="10" t="s">
        <v>20</v>
      </c>
      <c r="F823" s="9">
        <v>0.6</v>
      </c>
      <c r="G823" s="153">
        <v>6.12</v>
      </c>
    </row>
    <row r="824" spans="1:9">
      <c r="A824" s="1" t="s">
        <v>146</v>
      </c>
      <c r="B824" s="71" t="s">
        <v>187</v>
      </c>
      <c r="C824" s="82" t="s">
        <v>758</v>
      </c>
      <c r="D824" s="1" t="s">
        <v>19</v>
      </c>
      <c r="E824" s="10" t="s">
        <v>20</v>
      </c>
      <c r="F824" s="9">
        <v>12.099</v>
      </c>
      <c r="G824" s="153">
        <v>108.89</v>
      </c>
      <c r="I824" s="31"/>
    </row>
    <row r="825" spans="1:9">
      <c r="A825" s="1" t="s">
        <v>146</v>
      </c>
      <c r="B825" s="71" t="s">
        <v>506</v>
      </c>
      <c r="C825" s="82" t="s">
        <v>758</v>
      </c>
      <c r="D825" s="1" t="s">
        <v>19</v>
      </c>
      <c r="E825" s="10" t="s">
        <v>20</v>
      </c>
      <c r="F825" s="9">
        <v>4.2350000000000003</v>
      </c>
      <c r="G825" s="153">
        <v>38.11</v>
      </c>
    </row>
    <row r="826" spans="1:9" ht="15.75" thickBot="1">
      <c r="A826" s="1" t="s">
        <v>146</v>
      </c>
      <c r="B826" s="71" t="s">
        <v>290</v>
      </c>
      <c r="C826" s="82" t="s">
        <v>758</v>
      </c>
      <c r="D826" s="1" t="s">
        <v>19</v>
      </c>
      <c r="E826" s="10" t="s">
        <v>20</v>
      </c>
      <c r="F826" s="9">
        <v>2.5779999999999998</v>
      </c>
      <c r="G826" s="153">
        <v>23.2</v>
      </c>
    </row>
    <row r="827" spans="1:9" ht="21.75" customHeight="1" thickBot="1">
      <c r="A827" s="187"/>
      <c r="B827" s="185"/>
      <c r="C827" s="185"/>
      <c r="D827" s="185"/>
      <c r="E827" s="186"/>
      <c r="F827" s="32">
        <f>F826+F825+F824+F823+F822+F821+F820+F819+F818+F817+F816+F815+F814+F813+F812+F811+F810+F809+F808+F807+F806+F805+F804+F803+F802+F801+F800+F799+F798+F797</f>
        <v>257.22199999999998</v>
      </c>
      <c r="G827" s="151">
        <f>G797+G798+G799+G800+G801+G802+G803+G804+G805+G806+G807+G808+G809+G810+G811+G812+G813+G814+G815+G816+G817+G818+G819+G820+G821+G822+G823+G824+G825+G826</f>
        <v>2560.0699999999997</v>
      </c>
    </row>
    <row r="828" spans="1:9" ht="23.25" customHeight="1" thickBot="1">
      <c r="A828" s="97" t="s">
        <v>151</v>
      </c>
      <c r="B828" s="98"/>
      <c r="C828" s="98"/>
      <c r="D828" s="98"/>
      <c r="E828" s="98"/>
      <c r="F828" s="98"/>
      <c r="G828" s="99"/>
    </row>
    <row r="829" spans="1:9" ht="36" customHeight="1" thickBot="1">
      <c r="A829" s="129" t="s">
        <v>10</v>
      </c>
      <c r="B829" s="130" t="s">
        <v>6</v>
      </c>
      <c r="C829" s="132" t="s">
        <v>5</v>
      </c>
      <c r="D829" s="132" t="s">
        <v>7</v>
      </c>
      <c r="E829" s="132" t="s">
        <v>8</v>
      </c>
      <c r="F829" s="128" t="s">
        <v>9</v>
      </c>
      <c r="G829" s="127" t="s">
        <v>11</v>
      </c>
      <c r="H829" s="41" t="s">
        <v>188</v>
      </c>
    </row>
    <row r="830" spans="1:9">
      <c r="A830" s="1" t="s">
        <v>146</v>
      </c>
      <c r="B830" s="71" t="s">
        <v>186</v>
      </c>
      <c r="C830" s="82" t="s">
        <v>761</v>
      </c>
      <c r="D830" s="1" t="s">
        <v>21</v>
      </c>
      <c r="E830" s="40" t="s">
        <v>20</v>
      </c>
      <c r="F830" s="9">
        <v>73.397000000000006</v>
      </c>
      <c r="G830" s="1">
        <v>748.65</v>
      </c>
    </row>
    <row r="831" spans="1:9" ht="15.75" thickBot="1">
      <c r="A831" s="1" t="s">
        <v>146</v>
      </c>
      <c r="B831" s="71" t="s">
        <v>187</v>
      </c>
      <c r="C831" s="82" t="s">
        <v>758</v>
      </c>
      <c r="D831" s="1" t="s">
        <v>19</v>
      </c>
      <c r="E831" s="40" t="s">
        <v>20</v>
      </c>
      <c r="F831" s="9">
        <v>12.099</v>
      </c>
      <c r="G831" s="1">
        <v>108.89</v>
      </c>
    </row>
    <row r="832" spans="1:9" ht="20.25" customHeight="1" thickBot="1">
      <c r="A832" s="187"/>
      <c r="B832" s="185"/>
      <c r="C832" s="185"/>
      <c r="D832" s="185"/>
      <c r="E832" s="186"/>
      <c r="F832" s="32">
        <f>F830+F831</f>
        <v>85.496000000000009</v>
      </c>
      <c r="G832" s="149">
        <f>G830+G831</f>
        <v>857.54</v>
      </c>
    </row>
    <row r="833" spans="1:10" ht="19.5" customHeight="1" thickBot="1">
      <c r="A833" s="97" t="s">
        <v>152</v>
      </c>
      <c r="B833" s="98"/>
      <c r="C833" s="98"/>
      <c r="D833" s="98"/>
      <c r="E833" s="98"/>
      <c r="F833" s="98"/>
      <c r="G833" s="99"/>
    </row>
    <row r="834" spans="1:10" ht="36" customHeight="1" thickBot="1">
      <c r="A834" s="129" t="s">
        <v>10</v>
      </c>
      <c r="B834" s="131" t="s">
        <v>6</v>
      </c>
      <c r="C834" s="132" t="s">
        <v>5</v>
      </c>
      <c r="D834" s="132" t="s">
        <v>7</v>
      </c>
      <c r="E834" s="132" t="s">
        <v>8</v>
      </c>
      <c r="F834" s="128" t="s">
        <v>9</v>
      </c>
      <c r="G834" s="127" t="s">
        <v>11</v>
      </c>
      <c r="H834" s="41" t="s">
        <v>311</v>
      </c>
    </row>
    <row r="835" spans="1:10">
      <c r="A835" s="1" t="s">
        <v>146</v>
      </c>
      <c r="B835" s="71" t="s">
        <v>380</v>
      </c>
      <c r="C835" s="82" t="s">
        <v>753</v>
      </c>
      <c r="D835" s="1" t="s">
        <v>19</v>
      </c>
      <c r="E835" s="10" t="s">
        <v>117</v>
      </c>
      <c r="F835" s="9">
        <v>19.259</v>
      </c>
      <c r="G835" s="1">
        <v>173.33</v>
      </c>
    </row>
    <row r="836" spans="1:10" ht="17.25" customHeight="1">
      <c r="A836" s="1" t="s">
        <v>146</v>
      </c>
      <c r="B836" s="71" t="s">
        <v>381</v>
      </c>
      <c r="C836" s="82" t="s">
        <v>756</v>
      </c>
      <c r="D836" s="1" t="s">
        <v>21</v>
      </c>
      <c r="E836" s="40" t="s">
        <v>20</v>
      </c>
      <c r="F836" s="9">
        <v>1.577</v>
      </c>
      <c r="G836" s="1">
        <v>16.079999999999998</v>
      </c>
      <c r="H836" s="31"/>
      <c r="J836" s="31"/>
    </row>
    <row r="837" spans="1:10" ht="18" customHeight="1" thickBot="1">
      <c r="A837" s="1" t="s">
        <v>146</v>
      </c>
      <c r="B837" s="71" t="s">
        <v>382</v>
      </c>
      <c r="C837" s="82" t="s">
        <v>756</v>
      </c>
      <c r="D837" s="1" t="s">
        <v>21</v>
      </c>
      <c r="E837" s="40" t="s">
        <v>20</v>
      </c>
      <c r="F837" s="9">
        <v>0.34699999999999998</v>
      </c>
      <c r="G837" s="1">
        <v>3.54</v>
      </c>
      <c r="H837" s="42"/>
    </row>
    <row r="838" spans="1:10" ht="22.5" customHeight="1" thickBot="1">
      <c r="A838" s="187"/>
      <c r="B838" s="185"/>
      <c r="C838" s="185"/>
      <c r="D838" s="185"/>
      <c r="E838" s="186"/>
      <c r="F838" s="32">
        <f>F835+F836+F837</f>
        <v>21.183</v>
      </c>
      <c r="G838" s="149">
        <f>G835+G836+G837</f>
        <v>192.95000000000002</v>
      </c>
      <c r="H838" s="41"/>
    </row>
    <row r="839" spans="1:10" ht="20.25" customHeight="1" thickBot="1">
      <c r="A839" s="97" t="s">
        <v>153</v>
      </c>
      <c r="B839" s="98"/>
      <c r="C839" s="98"/>
      <c r="D839" s="98"/>
      <c r="E839" s="98"/>
      <c r="F839" s="98"/>
      <c r="G839" s="99"/>
    </row>
    <row r="840" spans="1:10" ht="39" customHeight="1" thickBot="1">
      <c r="A840" s="129" t="s">
        <v>10</v>
      </c>
      <c r="B840" s="131" t="s">
        <v>6</v>
      </c>
      <c r="C840" s="132" t="s">
        <v>5</v>
      </c>
      <c r="D840" s="132" t="s">
        <v>7</v>
      </c>
      <c r="E840" s="132" t="s">
        <v>8</v>
      </c>
      <c r="F840" s="128" t="s">
        <v>9</v>
      </c>
      <c r="G840" s="127" t="s">
        <v>11</v>
      </c>
      <c r="H840" s="41" t="s">
        <v>312</v>
      </c>
    </row>
    <row r="841" spans="1:10" ht="17.25" customHeight="1" thickBot="1">
      <c r="A841" s="1" t="s">
        <v>127</v>
      </c>
      <c r="B841" s="76" t="s">
        <v>953</v>
      </c>
      <c r="C841" s="86" t="s">
        <v>958</v>
      </c>
      <c r="D841" s="1" t="s">
        <v>232</v>
      </c>
      <c r="E841" s="10" t="s">
        <v>42</v>
      </c>
      <c r="F841" s="59">
        <v>60.171999999999997</v>
      </c>
      <c r="G841" s="48">
        <v>589.69000000000005</v>
      </c>
    </row>
    <row r="842" spans="1:10" ht="21" customHeight="1" thickBot="1">
      <c r="A842" s="190"/>
      <c r="B842" s="191"/>
      <c r="C842" s="191"/>
      <c r="D842" s="191"/>
      <c r="E842" s="192"/>
      <c r="F842" s="45">
        <f>F841</f>
        <v>60.171999999999997</v>
      </c>
      <c r="G842" s="149">
        <f>G841</f>
        <v>589.69000000000005</v>
      </c>
    </row>
    <row r="843" spans="1:10" ht="24" customHeight="1" thickBot="1">
      <c r="A843" s="97" t="s">
        <v>154</v>
      </c>
      <c r="B843" s="98"/>
      <c r="C843" s="98"/>
      <c r="D843" s="98"/>
      <c r="E843" s="98"/>
      <c r="F843" s="98"/>
      <c r="G843" s="99"/>
    </row>
    <row r="844" spans="1:10" ht="36" customHeight="1" thickBot="1">
      <c r="A844" s="129" t="s">
        <v>10</v>
      </c>
      <c r="B844" s="131" t="s">
        <v>6</v>
      </c>
      <c r="C844" s="132" t="s">
        <v>5</v>
      </c>
      <c r="D844" s="132" t="s">
        <v>7</v>
      </c>
      <c r="E844" s="132" t="s">
        <v>8</v>
      </c>
      <c r="F844" s="128" t="s">
        <v>9</v>
      </c>
      <c r="G844" s="127" t="s">
        <v>11</v>
      </c>
      <c r="H844" s="4" t="s">
        <v>313</v>
      </c>
    </row>
    <row r="845" spans="1:10" s="170" customFormat="1">
      <c r="A845" s="48" t="s">
        <v>146</v>
      </c>
      <c r="B845" s="76" t="s">
        <v>956</v>
      </c>
      <c r="C845" s="48"/>
      <c r="D845" s="48" t="s">
        <v>21</v>
      </c>
      <c r="E845" s="50" t="s">
        <v>41</v>
      </c>
      <c r="F845" s="59">
        <v>21.256</v>
      </c>
      <c r="G845" s="48">
        <v>233.82</v>
      </c>
      <c r="H845" s="169"/>
      <c r="I845" s="169"/>
    </row>
    <row r="846" spans="1:10">
      <c r="A846" s="1" t="s">
        <v>127</v>
      </c>
      <c r="B846" s="71" t="s">
        <v>957</v>
      </c>
      <c r="C846" s="82" t="s">
        <v>627</v>
      </c>
      <c r="D846" s="1" t="s">
        <v>21</v>
      </c>
      <c r="E846" s="10" t="s">
        <v>42</v>
      </c>
      <c r="F846" s="9">
        <v>10.901</v>
      </c>
      <c r="G846" s="1">
        <v>119.91</v>
      </c>
      <c r="H846" s="31">
        <f>F845+F846</f>
        <v>32.156999999999996</v>
      </c>
      <c r="I846" s="31"/>
      <c r="J846" s="31"/>
    </row>
    <row r="847" spans="1:10">
      <c r="A847" s="1" t="s">
        <v>146</v>
      </c>
      <c r="B847" s="71" t="s">
        <v>954</v>
      </c>
      <c r="C847" s="1"/>
      <c r="D847" s="1" t="s">
        <v>19</v>
      </c>
      <c r="E847" s="10" t="s">
        <v>117</v>
      </c>
      <c r="F847" s="9">
        <v>59.441000000000003</v>
      </c>
      <c r="G847" s="1">
        <v>534.97</v>
      </c>
      <c r="H847" s="31">
        <f>F847+F848</f>
        <v>95.582999999999998</v>
      </c>
      <c r="J847" s="31"/>
    </row>
    <row r="848" spans="1:10" ht="15.75" thickBot="1">
      <c r="A848" s="1" t="s">
        <v>146</v>
      </c>
      <c r="B848" s="71" t="s">
        <v>955</v>
      </c>
      <c r="C848" s="1"/>
      <c r="D848" s="1" t="s">
        <v>19</v>
      </c>
      <c r="E848" s="10" t="s">
        <v>117</v>
      </c>
      <c r="F848" s="9">
        <v>36.142000000000003</v>
      </c>
      <c r="G848" s="1">
        <v>325.27999999999997</v>
      </c>
      <c r="H848" s="31"/>
    </row>
    <row r="849" spans="1:14" ht="21" customHeight="1" thickBot="1">
      <c r="A849" s="187"/>
      <c r="B849" s="185"/>
      <c r="C849" s="185"/>
      <c r="D849" s="185"/>
      <c r="E849" s="186"/>
      <c r="F849" s="168">
        <f>F845+F846+F847+F848</f>
        <v>127.74000000000001</v>
      </c>
      <c r="G849" s="149">
        <f>G845+G846+G847+G848</f>
        <v>1213.98</v>
      </c>
    </row>
    <row r="850" spans="1:14" ht="24.75" customHeight="1" thickBot="1">
      <c r="A850" s="97" t="s">
        <v>155</v>
      </c>
      <c r="B850" s="98"/>
      <c r="C850" s="98"/>
      <c r="D850" s="98"/>
      <c r="E850" s="98"/>
      <c r="F850" s="98"/>
      <c r="G850" s="99"/>
      <c r="H850" s="41"/>
    </row>
    <row r="851" spans="1:14" ht="35.25" customHeight="1" thickBot="1">
      <c r="A851" s="129" t="s">
        <v>10</v>
      </c>
      <c r="B851" s="131" t="s">
        <v>6</v>
      </c>
      <c r="C851" s="132" t="s">
        <v>5</v>
      </c>
      <c r="D851" s="132" t="s">
        <v>7</v>
      </c>
      <c r="E851" s="132" t="s">
        <v>8</v>
      </c>
      <c r="F851" s="128" t="s">
        <v>9</v>
      </c>
      <c r="G851" s="127" t="s">
        <v>11</v>
      </c>
      <c r="H851" s="41" t="s">
        <v>314</v>
      </c>
    </row>
    <row r="852" spans="1:14">
      <c r="A852" s="1" t="s">
        <v>146</v>
      </c>
      <c r="B852" s="71" t="s">
        <v>475</v>
      </c>
      <c r="C852" s="82" t="s">
        <v>762</v>
      </c>
      <c r="D852" s="48" t="s">
        <v>19</v>
      </c>
      <c r="E852" s="10" t="s">
        <v>117</v>
      </c>
      <c r="F852" s="9">
        <v>0.626</v>
      </c>
      <c r="G852" s="153">
        <v>5.63</v>
      </c>
    </row>
    <row r="853" spans="1:14">
      <c r="A853" s="1" t="s">
        <v>146</v>
      </c>
      <c r="B853" s="71" t="s">
        <v>476</v>
      </c>
      <c r="C853" s="82" t="s">
        <v>762</v>
      </c>
      <c r="D853" s="48" t="s">
        <v>19</v>
      </c>
      <c r="E853" s="10" t="s">
        <v>117</v>
      </c>
      <c r="F853" s="9">
        <v>2.27</v>
      </c>
      <c r="G853" s="153">
        <v>20.43</v>
      </c>
    </row>
    <row r="854" spans="1:14">
      <c r="A854" s="1" t="s">
        <v>146</v>
      </c>
      <c r="B854" s="71" t="s">
        <v>477</v>
      </c>
      <c r="C854" s="82" t="s">
        <v>762</v>
      </c>
      <c r="D854" s="48" t="s">
        <v>19</v>
      </c>
      <c r="E854" s="10" t="s">
        <v>117</v>
      </c>
      <c r="F854" s="9">
        <v>5.3840000000000003</v>
      </c>
      <c r="G854" s="153">
        <v>48.46</v>
      </c>
    </row>
    <row r="855" spans="1:14">
      <c r="A855" s="1" t="s">
        <v>146</v>
      </c>
      <c r="B855" s="71" t="s">
        <v>478</v>
      </c>
      <c r="C855" s="82" t="s">
        <v>762</v>
      </c>
      <c r="D855" s="48" t="s">
        <v>19</v>
      </c>
      <c r="E855" s="10" t="s">
        <v>117</v>
      </c>
      <c r="F855" s="9">
        <v>6.3140000000000001</v>
      </c>
      <c r="G855" s="153">
        <v>56.83</v>
      </c>
      <c r="I855" s="31"/>
    </row>
    <row r="856" spans="1:14">
      <c r="A856" s="1" t="s">
        <v>146</v>
      </c>
      <c r="B856" s="71" t="s">
        <v>479</v>
      </c>
      <c r="C856" s="82" t="s">
        <v>763</v>
      </c>
      <c r="D856" s="48" t="s">
        <v>19</v>
      </c>
      <c r="E856" s="10" t="s">
        <v>117</v>
      </c>
      <c r="F856" s="9">
        <v>0.06</v>
      </c>
      <c r="G856" s="153">
        <v>0.54</v>
      </c>
      <c r="I856" s="71" t="s">
        <v>485</v>
      </c>
      <c r="J856" s="82" t="s">
        <v>763</v>
      </c>
      <c r="K856" s="48" t="s">
        <v>19</v>
      </c>
      <c r="L856" s="10" t="s">
        <v>117</v>
      </c>
      <c r="M856" s="9">
        <v>44.606999999999999</v>
      </c>
      <c r="N856" s="153">
        <v>401.46</v>
      </c>
    </row>
    <row r="857" spans="1:14">
      <c r="A857" s="1" t="s">
        <v>146</v>
      </c>
      <c r="B857" s="71" t="s">
        <v>480</v>
      </c>
      <c r="C857" s="82" t="s">
        <v>763</v>
      </c>
      <c r="D857" s="48" t="s">
        <v>19</v>
      </c>
      <c r="E857" s="10" t="s">
        <v>117</v>
      </c>
      <c r="F857" s="9">
        <v>12.685</v>
      </c>
      <c r="G857" s="153">
        <v>114.16</v>
      </c>
    </row>
    <row r="858" spans="1:14" ht="15" customHeight="1">
      <c r="A858" s="1" t="s">
        <v>146</v>
      </c>
      <c r="B858" s="71" t="s">
        <v>481</v>
      </c>
      <c r="C858" s="82" t="s">
        <v>599</v>
      </c>
      <c r="D858" s="48" t="s">
        <v>19</v>
      </c>
      <c r="E858" s="10" t="s">
        <v>117</v>
      </c>
      <c r="F858" s="9">
        <v>1.6819999999999999</v>
      </c>
      <c r="G858" s="153">
        <v>15.14</v>
      </c>
    </row>
    <row r="859" spans="1:14" ht="16.5" customHeight="1">
      <c r="A859" s="1" t="s">
        <v>146</v>
      </c>
      <c r="B859" s="71" t="s">
        <v>482</v>
      </c>
      <c r="C859" s="82" t="s">
        <v>599</v>
      </c>
      <c r="D859" s="48" t="s">
        <v>22</v>
      </c>
      <c r="E859" s="10" t="s">
        <v>117</v>
      </c>
      <c r="F859" s="9">
        <v>10.327</v>
      </c>
      <c r="G859" s="153">
        <v>99.14</v>
      </c>
    </row>
    <row r="860" spans="1:14" ht="15.75" customHeight="1">
      <c r="A860" s="1" t="s">
        <v>146</v>
      </c>
      <c r="B860" s="71" t="s">
        <v>483</v>
      </c>
      <c r="C860" s="82" t="s">
        <v>599</v>
      </c>
      <c r="D860" s="48" t="s">
        <v>21</v>
      </c>
      <c r="E860" s="10" t="s">
        <v>117</v>
      </c>
      <c r="F860" s="9">
        <v>12.417</v>
      </c>
      <c r="G860" s="153">
        <v>126.65</v>
      </c>
      <c r="H860" s="41"/>
    </row>
    <row r="861" spans="1:14">
      <c r="A861" s="1" t="s">
        <v>146</v>
      </c>
      <c r="B861" s="71" t="s">
        <v>484</v>
      </c>
      <c r="C861" s="82" t="s">
        <v>763</v>
      </c>
      <c r="D861" s="48" t="s">
        <v>19</v>
      </c>
      <c r="E861" s="10" t="s">
        <v>117</v>
      </c>
      <c r="F861" s="9">
        <v>0.56100000000000005</v>
      </c>
      <c r="G861" s="153">
        <v>5.05</v>
      </c>
    </row>
    <row r="862" spans="1:14">
      <c r="A862" s="1" t="s">
        <v>146</v>
      </c>
      <c r="B862" s="71" t="s">
        <v>486</v>
      </c>
      <c r="C862" s="82" t="s">
        <v>763</v>
      </c>
      <c r="D862" s="48" t="s">
        <v>22</v>
      </c>
      <c r="E862" s="10" t="s">
        <v>117</v>
      </c>
      <c r="F862" s="9">
        <v>2.7789999999999999</v>
      </c>
      <c r="G862" s="153">
        <v>26.68</v>
      </c>
    </row>
    <row r="863" spans="1:14">
      <c r="A863" s="1" t="s">
        <v>146</v>
      </c>
      <c r="B863" s="71" t="s">
        <v>487</v>
      </c>
      <c r="C863" s="82" t="s">
        <v>763</v>
      </c>
      <c r="D863" s="48" t="s">
        <v>22</v>
      </c>
      <c r="E863" s="10" t="s">
        <v>117</v>
      </c>
      <c r="F863" s="9">
        <v>1.66</v>
      </c>
      <c r="G863" s="153">
        <v>15.94</v>
      </c>
    </row>
    <row r="864" spans="1:14">
      <c r="A864" s="1" t="s">
        <v>146</v>
      </c>
      <c r="B864" s="71" t="s">
        <v>488</v>
      </c>
      <c r="C864" s="82" t="s">
        <v>763</v>
      </c>
      <c r="D864" s="48" t="s">
        <v>19</v>
      </c>
      <c r="E864" s="10" t="s">
        <v>117</v>
      </c>
      <c r="F864" s="9">
        <v>5.319</v>
      </c>
      <c r="G864" s="153">
        <v>47.87</v>
      </c>
    </row>
    <row r="865" spans="1:8">
      <c r="A865" s="1" t="s">
        <v>146</v>
      </c>
      <c r="B865" s="71" t="s">
        <v>489</v>
      </c>
      <c r="C865" s="82" t="s">
        <v>763</v>
      </c>
      <c r="D865" s="48" t="s">
        <v>19</v>
      </c>
      <c r="E865" s="10" t="s">
        <v>117</v>
      </c>
      <c r="F865" s="9">
        <v>2.415</v>
      </c>
      <c r="G865" s="153">
        <v>21.73</v>
      </c>
    </row>
    <row r="866" spans="1:8">
      <c r="A866" s="1" t="s">
        <v>146</v>
      </c>
      <c r="B866" s="71" t="s">
        <v>490</v>
      </c>
      <c r="C866" s="82" t="s">
        <v>763</v>
      </c>
      <c r="D866" s="48" t="s">
        <v>19</v>
      </c>
      <c r="E866" s="10" t="s">
        <v>117</v>
      </c>
      <c r="F866" s="9">
        <v>2.875</v>
      </c>
      <c r="G866" s="153">
        <v>25.87</v>
      </c>
    </row>
    <row r="867" spans="1:8">
      <c r="A867" s="1" t="s">
        <v>146</v>
      </c>
      <c r="B867" s="71" t="s">
        <v>491</v>
      </c>
      <c r="C867" s="82" t="s">
        <v>763</v>
      </c>
      <c r="D867" s="48" t="s">
        <v>22</v>
      </c>
      <c r="E867" s="10" t="s">
        <v>117</v>
      </c>
      <c r="F867" s="9">
        <v>1.8</v>
      </c>
      <c r="G867" s="153">
        <v>17.28</v>
      </c>
    </row>
    <row r="868" spans="1:8">
      <c r="A868" s="1" t="s">
        <v>146</v>
      </c>
      <c r="B868" s="71" t="s">
        <v>492</v>
      </c>
      <c r="C868" s="82" t="s">
        <v>763</v>
      </c>
      <c r="D868" s="48" t="s">
        <v>19</v>
      </c>
      <c r="E868" s="10" t="s">
        <v>117</v>
      </c>
      <c r="F868" s="9">
        <v>1.42</v>
      </c>
      <c r="G868" s="153">
        <v>12.78</v>
      </c>
    </row>
    <row r="869" spans="1:8">
      <c r="A869" s="1" t="s">
        <v>146</v>
      </c>
      <c r="B869" s="71" t="s">
        <v>493</v>
      </c>
      <c r="C869" s="82" t="s">
        <v>763</v>
      </c>
      <c r="D869" s="48" t="s">
        <v>21</v>
      </c>
      <c r="E869" s="10" t="s">
        <v>117</v>
      </c>
      <c r="F869" s="9">
        <v>19.082000000000001</v>
      </c>
      <c r="G869" s="153">
        <v>194.64</v>
      </c>
    </row>
    <row r="870" spans="1:8">
      <c r="A870" s="1" t="s">
        <v>146</v>
      </c>
      <c r="B870" s="71" t="s">
        <v>494</v>
      </c>
      <c r="C870" s="82" t="s">
        <v>763</v>
      </c>
      <c r="D870" s="48" t="s">
        <v>22</v>
      </c>
      <c r="E870" s="10" t="s">
        <v>117</v>
      </c>
      <c r="F870" s="9">
        <v>0.49399999999999999</v>
      </c>
      <c r="G870" s="153">
        <v>4.74</v>
      </c>
    </row>
    <row r="871" spans="1:8">
      <c r="A871" s="1" t="s">
        <v>146</v>
      </c>
      <c r="B871" s="71" t="s">
        <v>495</v>
      </c>
      <c r="C871" s="82" t="s">
        <v>764</v>
      </c>
      <c r="D871" s="48" t="s">
        <v>22</v>
      </c>
      <c r="E871" s="10" t="s">
        <v>117</v>
      </c>
      <c r="F871" s="9">
        <v>1.353</v>
      </c>
      <c r="G871" s="153">
        <v>12.99</v>
      </c>
    </row>
    <row r="872" spans="1:8">
      <c r="A872" s="1" t="s">
        <v>146</v>
      </c>
      <c r="B872" s="71" t="s">
        <v>496</v>
      </c>
      <c r="C872" s="82" t="s">
        <v>764</v>
      </c>
      <c r="D872" s="48" t="s">
        <v>22</v>
      </c>
      <c r="E872" s="10" t="s">
        <v>117</v>
      </c>
      <c r="F872" s="9">
        <v>2.339</v>
      </c>
      <c r="G872" s="153">
        <v>22.45</v>
      </c>
    </row>
    <row r="873" spans="1:8">
      <c r="A873" s="1" t="s">
        <v>146</v>
      </c>
      <c r="B873" s="71" t="s">
        <v>497</v>
      </c>
      <c r="C873" s="82" t="s">
        <v>765</v>
      </c>
      <c r="D873" s="48" t="s">
        <v>22</v>
      </c>
      <c r="E873" s="10" t="s">
        <v>117</v>
      </c>
      <c r="F873" s="9">
        <v>20.983000000000001</v>
      </c>
      <c r="G873" s="153">
        <v>201.44</v>
      </c>
    </row>
    <row r="874" spans="1:8">
      <c r="A874" s="1" t="s">
        <v>146</v>
      </c>
      <c r="B874" s="71" t="s">
        <v>498</v>
      </c>
      <c r="C874" s="82" t="s">
        <v>764</v>
      </c>
      <c r="D874" s="48" t="s">
        <v>22</v>
      </c>
      <c r="E874" s="10" t="s">
        <v>117</v>
      </c>
      <c r="F874" s="9">
        <v>2.7290000000000001</v>
      </c>
      <c r="G874" s="153">
        <v>26.2</v>
      </c>
    </row>
    <row r="875" spans="1:8" ht="15.75" thickBot="1">
      <c r="A875" s="1" t="s">
        <v>146</v>
      </c>
      <c r="B875" s="71" t="s">
        <v>499</v>
      </c>
      <c r="C875" s="82" t="s">
        <v>764</v>
      </c>
      <c r="D875" s="48" t="s">
        <v>19</v>
      </c>
      <c r="E875" s="10" t="s">
        <v>117</v>
      </c>
      <c r="F875" s="9">
        <v>14.904999999999999</v>
      </c>
      <c r="G875" s="153">
        <v>134.13999999999999</v>
      </c>
    </row>
    <row r="876" spans="1:8" ht="23.25" customHeight="1" thickBot="1">
      <c r="A876" s="97"/>
      <c r="B876" s="98"/>
      <c r="C876" s="98"/>
      <c r="D876" s="98"/>
      <c r="E876" s="99"/>
      <c r="F876" s="32">
        <f>F852+F853+F854+F855+F856+F857+F858+F859+F860+F861+F862+F863+F864+F865+F866+F867+F868+F869+F870+F871+F872+F873+F874+F875</f>
        <v>132.47900000000001</v>
      </c>
      <c r="G876" s="151">
        <f>G852+G853+G854+G855+G856+G857+G858+G859+G860+G861+G862+G863+G864+G865+G866+G867+G868+G869+G870+G871+G872+G873+G874+G875</f>
        <v>1256.7800000000002</v>
      </c>
      <c r="H876" s="31"/>
    </row>
    <row r="877" spans="1:8">
      <c r="A877" s="29"/>
      <c r="B877" s="74"/>
      <c r="C877" s="29"/>
      <c r="D877" s="29"/>
      <c r="E877" s="29"/>
      <c r="F877" s="35"/>
      <c r="G877" s="29"/>
    </row>
    <row r="878" spans="1:8">
      <c r="A878" s="29"/>
      <c r="B878" s="74"/>
      <c r="C878" s="29"/>
      <c r="D878" s="29"/>
      <c r="E878" s="29"/>
      <c r="F878" s="35"/>
      <c r="G878" s="29"/>
    </row>
    <row r="879" spans="1:8" ht="15.75" thickBot="1">
      <c r="A879" s="29"/>
      <c r="B879" s="74"/>
      <c r="C879" s="29"/>
      <c r="D879" s="29"/>
      <c r="E879" s="29"/>
      <c r="F879" s="35"/>
      <c r="G879" s="29"/>
    </row>
    <row r="880" spans="1:8" ht="19.5" thickBot="1">
      <c r="A880" s="103" t="s">
        <v>156</v>
      </c>
      <c r="B880" s="104"/>
      <c r="C880" s="104"/>
      <c r="D880" s="104"/>
      <c r="E880" s="104"/>
      <c r="F880" s="104"/>
      <c r="G880" s="105"/>
    </row>
    <row r="881" spans="1:10" ht="15.75" thickBot="1">
      <c r="A881" s="97" t="s">
        <v>158</v>
      </c>
      <c r="B881" s="98"/>
      <c r="C881" s="98"/>
      <c r="D881" s="98"/>
      <c r="E881" s="98"/>
      <c r="F881" s="98"/>
      <c r="G881" s="99"/>
    </row>
    <row r="882" spans="1:10" ht="31.5" customHeight="1" thickBot="1">
      <c r="A882" s="129" t="s">
        <v>10</v>
      </c>
      <c r="B882" s="131" t="s">
        <v>6</v>
      </c>
      <c r="C882" s="132" t="s">
        <v>5</v>
      </c>
      <c r="D882" s="132" t="s">
        <v>7</v>
      </c>
      <c r="E882" s="132" t="s">
        <v>8</v>
      </c>
      <c r="F882" s="128" t="s">
        <v>9</v>
      </c>
      <c r="G882" s="127" t="s">
        <v>11</v>
      </c>
      <c r="H882" s="41" t="s">
        <v>315</v>
      </c>
    </row>
    <row r="883" spans="1:10">
      <c r="A883" s="48" t="s">
        <v>157</v>
      </c>
      <c r="B883" s="76" t="s">
        <v>451</v>
      </c>
      <c r="C883" s="87" t="s">
        <v>767</v>
      </c>
      <c r="D883" s="48" t="s">
        <v>21</v>
      </c>
      <c r="E883" s="63" t="s">
        <v>20</v>
      </c>
      <c r="F883" s="59">
        <v>32.055</v>
      </c>
      <c r="G883" s="153">
        <v>326.95999999999998</v>
      </c>
      <c r="H883" s="55" t="s">
        <v>316</v>
      </c>
    </row>
    <row r="884" spans="1:10">
      <c r="A884" s="48" t="s">
        <v>157</v>
      </c>
      <c r="B884" s="76" t="s">
        <v>452</v>
      </c>
      <c r="C884" s="87" t="s">
        <v>767</v>
      </c>
      <c r="D884" s="48" t="s">
        <v>21</v>
      </c>
      <c r="E884" s="63" t="s">
        <v>20</v>
      </c>
      <c r="F884" s="59">
        <v>44.863999999999997</v>
      </c>
      <c r="G884" s="153">
        <v>457.61</v>
      </c>
    </row>
    <row r="885" spans="1:10" ht="16.5" customHeight="1">
      <c r="A885" s="48" t="s">
        <v>157</v>
      </c>
      <c r="B885" s="76" t="s">
        <v>170</v>
      </c>
      <c r="C885" s="87" t="s">
        <v>766</v>
      </c>
      <c r="D885" s="48" t="s">
        <v>22</v>
      </c>
      <c r="E885" s="63" t="s">
        <v>20</v>
      </c>
      <c r="F885" s="59">
        <v>21.31</v>
      </c>
      <c r="G885" s="153">
        <v>204.58</v>
      </c>
    </row>
    <row r="886" spans="1:10">
      <c r="A886" s="48" t="s">
        <v>157</v>
      </c>
      <c r="B886" s="76" t="s">
        <v>453</v>
      </c>
      <c r="C886" s="87" t="s">
        <v>768</v>
      </c>
      <c r="D886" s="48" t="s">
        <v>21</v>
      </c>
      <c r="E886" s="63" t="s">
        <v>20</v>
      </c>
      <c r="F886" s="59">
        <v>4.8499999999999996</v>
      </c>
      <c r="G886" s="153">
        <v>49.47</v>
      </c>
    </row>
    <row r="887" spans="1:10">
      <c r="A887" s="48" t="s">
        <v>157</v>
      </c>
      <c r="B887" s="76" t="s">
        <v>454</v>
      </c>
      <c r="C887" s="87" t="s">
        <v>769</v>
      </c>
      <c r="D887" s="48" t="s">
        <v>22</v>
      </c>
      <c r="E887" s="63" t="s">
        <v>20</v>
      </c>
      <c r="F887" s="59">
        <v>31.343</v>
      </c>
      <c r="G887" s="153">
        <v>300.89</v>
      </c>
    </row>
    <row r="888" spans="1:10">
      <c r="A888" s="48" t="s">
        <v>157</v>
      </c>
      <c r="B888" s="76" t="s">
        <v>455</v>
      </c>
      <c r="C888" s="87" t="s">
        <v>769</v>
      </c>
      <c r="D888" s="48" t="s">
        <v>22</v>
      </c>
      <c r="E888" s="63" t="s">
        <v>20</v>
      </c>
      <c r="F888" s="59">
        <v>8.6370000000000005</v>
      </c>
      <c r="G888" s="153">
        <v>82.91</v>
      </c>
    </row>
    <row r="889" spans="1:10" ht="14.25" customHeight="1">
      <c r="A889" s="48" t="s">
        <v>157</v>
      </c>
      <c r="B889" s="76" t="s">
        <v>456</v>
      </c>
      <c r="C889" s="87" t="s">
        <v>770</v>
      </c>
      <c r="D889" s="48" t="s">
        <v>19</v>
      </c>
      <c r="E889" s="63" t="s">
        <v>20</v>
      </c>
      <c r="F889" s="59">
        <v>21.602</v>
      </c>
      <c r="G889" s="153">
        <v>194.42</v>
      </c>
    </row>
    <row r="890" spans="1:10" ht="15.75" customHeight="1">
      <c r="A890" s="48" t="s">
        <v>157</v>
      </c>
      <c r="B890" s="76" t="s">
        <v>457</v>
      </c>
      <c r="C890" s="87" t="s">
        <v>771</v>
      </c>
      <c r="D890" s="48" t="s">
        <v>22</v>
      </c>
      <c r="E890" s="63" t="s">
        <v>20</v>
      </c>
      <c r="F890" s="59">
        <v>9.85</v>
      </c>
      <c r="G890" s="153">
        <v>94.56</v>
      </c>
    </row>
    <row r="891" spans="1:10" ht="14.25" customHeight="1">
      <c r="A891" s="48" t="s">
        <v>157</v>
      </c>
      <c r="B891" s="76" t="s">
        <v>458</v>
      </c>
      <c r="C891" s="87" t="s">
        <v>771</v>
      </c>
      <c r="D891" s="48" t="s">
        <v>22</v>
      </c>
      <c r="E891" s="63" t="s">
        <v>20</v>
      </c>
      <c r="F891" s="59">
        <v>11.04</v>
      </c>
      <c r="G891" s="153">
        <v>105.98</v>
      </c>
      <c r="H891" s="41"/>
    </row>
    <row r="892" spans="1:10">
      <c r="A892" s="48" t="s">
        <v>157</v>
      </c>
      <c r="B892" s="76" t="s">
        <v>387</v>
      </c>
      <c r="C892" s="87" t="s">
        <v>772</v>
      </c>
      <c r="D892" s="48" t="s">
        <v>22</v>
      </c>
      <c r="E892" s="63" t="s">
        <v>20</v>
      </c>
      <c r="F892" s="59">
        <v>98.81</v>
      </c>
      <c r="G892" s="153">
        <v>948.58</v>
      </c>
      <c r="H892" s="55"/>
    </row>
    <row r="893" spans="1:10">
      <c r="A893" s="48" t="s">
        <v>157</v>
      </c>
      <c r="B893" s="76" t="s">
        <v>459</v>
      </c>
      <c r="C893" s="87" t="s">
        <v>767</v>
      </c>
      <c r="D893" s="48" t="s">
        <v>22</v>
      </c>
      <c r="E893" s="63" t="s">
        <v>20</v>
      </c>
      <c r="F893" s="59">
        <v>7.86</v>
      </c>
      <c r="G893" s="153">
        <v>75.459999999999994</v>
      </c>
    </row>
    <row r="894" spans="1:10">
      <c r="A894" s="48" t="s">
        <v>157</v>
      </c>
      <c r="B894" s="76" t="s">
        <v>460</v>
      </c>
      <c r="C894" s="87" t="s">
        <v>767</v>
      </c>
      <c r="D894" s="48" t="s">
        <v>22</v>
      </c>
      <c r="E894" s="63" t="s">
        <v>20</v>
      </c>
      <c r="F894" s="59">
        <v>12.308</v>
      </c>
      <c r="G894" s="153">
        <v>118.16</v>
      </c>
    </row>
    <row r="895" spans="1:10">
      <c r="A895" s="48" t="s">
        <v>157</v>
      </c>
      <c r="B895" s="76" t="s">
        <v>461</v>
      </c>
      <c r="C895" s="87" t="s">
        <v>767</v>
      </c>
      <c r="D895" s="48" t="s">
        <v>22</v>
      </c>
      <c r="E895" s="63" t="s">
        <v>20</v>
      </c>
      <c r="F895" s="59">
        <v>1.4330000000000001</v>
      </c>
      <c r="G895" s="153">
        <v>13.76</v>
      </c>
    </row>
    <row r="896" spans="1:10">
      <c r="A896" s="48" t="s">
        <v>157</v>
      </c>
      <c r="B896" s="76" t="s">
        <v>399</v>
      </c>
      <c r="C896" s="87" t="s">
        <v>767</v>
      </c>
      <c r="D896" s="48" t="s">
        <v>22</v>
      </c>
      <c r="E896" s="63" t="s">
        <v>20</v>
      </c>
      <c r="F896" s="59">
        <v>22.928000000000001</v>
      </c>
      <c r="G896" s="153">
        <v>220.11</v>
      </c>
      <c r="J896" s="69"/>
    </row>
    <row r="897" spans="1:10">
      <c r="A897" s="48" t="s">
        <v>157</v>
      </c>
      <c r="B897" s="76" t="s">
        <v>462</v>
      </c>
      <c r="C897" s="87" t="s">
        <v>767</v>
      </c>
      <c r="D897" s="48" t="s">
        <v>19</v>
      </c>
      <c r="E897" s="63" t="s">
        <v>20</v>
      </c>
      <c r="F897" s="59">
        <v>5.9909999999999997</v>
      </c>
      <c r="G897" s="153">
        <v>53.92</v>
      </c>
    </row>
    <row r="898" spans="1:10">
      <c r="A898" s="48" t="s">
        <v>157</v>
      </c>
      <c r="B898" s="76" t="s">
        <v>386</v>
      </c>
      <c r="C898" s="87" t="s">
        <v>773</v>
      </c>
      <c r="D898" s="48" t="s">
        <v>21</v>
      </c>
      <c r="E898" s="63" t="s">
        <v>20</v>
      </c>
      <c r="F898" s="59">
        <v>29.57</v>
      </c>
      <c r="G898" s="153">
        <v>301.61</v>
      </c>
    </row>
    <row r="899" spans="1:10">
      <c r="A899" s="48" t="s">
        <v>157</v>
      </c>
      <c r="B899" s="76" t="s">
        <v>463</v>
      </c>
      <c r="C899" s="87" t="s">
        <v>774</v>
      </c>
      <c r="D899" s="48" t="s">
        <v>22</v>
      </c>
      <c r="E899" s="63" t="s">
        <v>20</v>
      </c>
      <c r="F899" s="59">
        <v>8.26</v>
      </c>
      <c r="G899" s="153">
        <v>79.3</v>
      </c>
    </row>
    <row r="900" spans="1:10">
      <c r="A900" s="48" t="s">
        <v>157</v>
      </c>
      <c r="B900" s="76" t="s">
        <v>464</v>
      </c>
      <c r="C900" s="87" t="s">
        <v>767</v>
      </c>
      <c r="D900" s="48" t="s">
        <v>22</v>
      </c>
      <c r="E900" s="63" t="s">
        <v>20</v>
      </c>
      <c r="F900" s="59">
        <v>3.18</v>
      </c>
      <c r="G900" s="153">
        <v>30.53</v>
      </c>
    </row>
    <row r="901" spans="1:10">
      <c r="A901" s="48" t="s">
        <v>157</v>
      </c>
      <c r="B901" s="76" t="s">
        <v>465</v>
      </c>
      <c r="C901" s="87" t="s">
        <v>767</v>
      </c>
      <c r="D901" s="48" t="s">
        <v>22</v>
      </c>
      <c r="E901" s="63" t="s">
        <v>20</v>
      </c>
      <c r="F901" s="59">
        <v>50.92</v>
      </c>
      <c r="G901" s="153">
        <v>488.83</v>
      </c>
    </row>
    <row r="902" spans="1:10">
      <c r="A902" s="48" t="s">
        <v>157</v>
      </c>
      <c r="B902" s="76" t="s">
        <v>466</v>
      </c>
      <c r="C902" s="87" t="s">
        <v>767</v>
      </c>
      <c r="D902" s="48" t="s">
        <v>19</v>
      </c>
      <c r="E902" s="63" t="s">
        <v>20</v>
      </c>
      <c r="F902" s="59">
        <v>35.42</v>
      </c>
      <c r="G902" s="153">
        <v>318.77999999999997</v>
      </c>
    </row>
    <row r="903" spans="1:10">
      <c r="A903" s="48" t="s">
        <v>157</v>
      </c>
      <c r="B903" s="76" t="s">
        <v>467</v>
      </c>
      <c r="C903" s="87" t="s">
        <v>775</v>
      </c>
      <c r="D903" s="48" t="s">
        <v>21</v>
      </c>
      <c r="E903" s="63" t="s">
        <v>20</v>
      </c>
      <c r="F903" s="59">
        <v>81.391999999999996</v>
      </c>
      <c r="G903" s="153">
        <v>830.2</v>
      </c>
    </row>
    <row r="904" spans="1:10">
      <c r="A904" s="48" t="s">
        <v>157</v>
      </c>
      <c r="B904" s="76" t="s">
        <v>468</v>
      </c>
      <c r="C904" s="87" t="s">
        <v>776</v>
      </c>
      <c r="D904" s="48" t="s">
        <v>22</v>
      </c>
      <c r="E904" s="63" t="s">
        <v>388</v>
      </c>
      <c r="F904" s="59">
        <v>88.91</v>
      </c>
      <c r="G904" s="153">
        <v>853.54</v>
      </c>
    </row>
    <row r="905" spans="1:10">
      <c r="A905" s="48" t="s">
        <v>157</v>
      </c>
      <c r="B905" s="76" t="s">
        <v>469</v>
      </c>
      <c r="C905" s="87" t="s">
        <v>776</v>
      </c>
      <c r="D905" s="48" t="s">
        <v>19</v>
      </c>
      <c r="E905" s="63" t="s">
        <v>388</v>
      </c>
      <c r="F905" s="59">
        <v>39.39</v>
      </c>
      <c r="G905" s="153">
        <v>354.51</v>
      </c>
      <c r="H905" s="31"/>
    </row>
    <row r="906" spans="1:10">
      <c r="A906" s="48" t="s">
        <v>157</v>
      </c>
      <c r="B906" s="76" t="s">
        <v>470</v>
      </c>
      <c r="C906" s="87" t="s">
        <v>776</v>
      </c>
      <c r="D906" s="48" t="s">
        <v>22</v>
      </c>
      <c r="E906" s="63" t="s">
        <v>388</v>
      </c>
      <c r="F906" s="59">
        <v>112.67</v>
      </c>
      <c r="G906" s="153">
        <v>1081.6300000000001</v>
      </c>
    </row>
    <row r="907" spans="1:10">
      <c r="A907" s="48" t="s">
        <v>157</v>
      </c>
      <c r="B907" s="76" t="s">
        <v>471</v>
      </c>
      <c r="C907" s="87" t="s">
        <v>776</v>
      </c>
      <c r="D907" s="48" t="s">
        <v>22</v>
      </c>
      <c r="E907" s="63" t="s">
        <v>388</v>
      </c>
      <c r="F907" s="59">
        <v>27.908000000000001</v>
      </c>
      <c r="G907" s="153">
        <v>267.92</v>
      </c>
    </row>
    <row r="908" spans="1:10" ht="15.75" thickBot="1">
      <c r="A908" s="48" t="s">
        <v>157</v>
      </c>
      <c r="B908" s="76" t="s">
        <v>389</v>
      </c>
      <c r="C908" s="87" t="s">
        <v>776</v>
      </c>
      <c r="D908" s="48" t="s">
        <v>22</v>
      </c>
      <c r="E908" s="63" t="s">
        <v>388</v>
      </c>
      <c r="F908" s="59">
        <v>242.3</v>
      </c>
      <c r="G908" s="153">
        <v>2326.08</v>
      </c>
      <c r="J908" s="31"/>
    </row>
    <row r="909" spans="1:10" ht="23.25" customHeight="1" thickBot="1">
      <c r="A909" s="184"/>
      <c r="B909" s="185"/>
      <c r="C909" s="185"/>
      <c r="D909" s="185"/>
      <c r="E909" s="186"/>
      <c r="F909" s="45">
        <f>F908+F907+F906+F905+F904+F903+F902+F901+F900+F899+F898+F897+F896+F895+F894+F893+F892+F891+F890+F889+F888+F887+F886+F885+F884+F883</f>
        <v>1054.8009999999997</v>
      </c>
      <c r="G909" s="151">
        <f>G883+G884+G885+G886+G887+G888+G889+G890+G891+G892+G893+G894+G895+G896+G897+G898+G899+G900+G901+G902+G903+G904+G905+G906+G907+G908</f>
        <v>10180.300000000001</v>
      </c>
    </row>
    <row r="910" spans="1:10">
      <c r="A910" s="29"/>
      <c r="B910" s="74"/>
      <c r="C910" s="29"/>
      <c r="D910" s="29"/>
      <c r="E910" s="29"/>
      <c r="F910" s="35"/>
      <c r="G910" s="29"/>
    </row>
    <row r="911" spans="1:10">
      <c r="A911" s="29"/>
      <c r="B911" s="74"/>
      <c r="C911" s="29"/>
      <c r="D911" s="29"/>
      <c r="E911" s="29"/>
      <c r="F911" s="35"/>
      <c r="G911" s="29"/>
    </row>
    <row r="912" spans="1:10" ht="15.75" thickBot="1">
      <c r="A912" s="29"/>
      <c r="B912" s="74"/>
      <c r="C912" s="29"/>
      <c r="D912" s="29"/>
      <c r="E912" s="29"/>
      <c r="F912" s="35"/>
      <c r="G912" s="29"/>
    </row>
    <row r="913" spans="1:8" ht="19.5" thickBot="1">
      <c r="A913" s="103" t="s">
        <v>159</v>
      </c>
      <c r="B913" s="104"/>
      <c r="C913" s="104"/>
      <c r="D913" s="104"/>
      <c r="E913" s="104"/>
      <c r="F913" s="104"/>
      <c r="G913" s="105"/>
    </row>
    <row r="914" spans="1:8" ht="15.75" thickBot="1">
      <c r="A914" s="97" t="s">
        <v>161</v>
      </c>
      <c r="B914" s="98"/>
      <c r="C914" s="98"/>
      <c r="D914" s="98"/>
      <c r="E914" s="98"/>
      <c r="F914" s="98"/>
      <c r="G914" s="99"/>
    </row>
    <row r="915" spans="1:8" ht="33" customHeight="1" thickBot="1">
      <c r="A915" s="129" t="s">
        <v>10</v>
      </c>
      <c r="B915" s="131" t="s">
        <v>6</v>
      </c>
      <c r="C915" s="132" t="s">
        <v>5</v>
      </c>
      <c r="D915" s="132" t="s">
        <v>7</v>
      </c>
      <c r="E915" s="132" t="s">
        <v>8</v>
      </c>
      <c r="F915" s="128" t="s">
        <v>9</v>
      </c>
      <c r="G915" s="127" t="s">
        <v>11</v>
      </c>
      <c r="H915" s="41" t="s">
        <v>317</v>
      </c>
    </row>
    <row r="916" spans="1:8">
      <c r="A916" s="48" t="s">
        <v>160</v>
      </c>
      <c r="B916" s="76" t="s">
        <v>383</v>
      </c>
      <c r="C916" s="48"/>
      <c r="D916" s="48" t="s">
        <v>22</v>
      </c>
      <c r="E916" s="63" t="s">
        <v>20</v>
      </c>
      <c r="F916" s="59">
        <v>88.201999999999998</v>
      </c>
      <c r="G916" s="153">
        <v>846.74</v>
      </c>
    </row>
    <row r="917" spans="1:8">
      <c r="A917" s="48" t="s">
        <v>160</v>
      </c>
      <c r="B917" s="76" t="s">
        <v>384</v>
      </c>
      <c r="C917" s="48"/>
      <c r="D917" s="48" t="s">
        <v>21</v>
      </c>
      <c r="E917" s="63" t="s">
        <v>20</v>
      </c>
      <c r="F917" s="59">
        <v>52.566000000000003</v>
      </c>
      <c r="G917" s="153">
        <v>536.16999999999996</v>
      </c>
    </row>
    <row r="918" spans="1:8" ht="17.25" customHeight="1" thickBot="1">
      <c r="A918" s="48" t="s">
        <v>160</v>
      </c>
      <c r="B918" s="76" t="s">
        <v>385</v>
      </c>
      <c r="C918" s="48"/>
      <c r="D918" s="48" t="s">
        <v>22</v>
      </c>
      <c r="E918" s="63" t="s">
        <v>20</v>
      </c>
      <c r="F918" s="59">
        <v>87.132000000000005</v>
      </c>
      <c r="G918" s="153">
        <v>836.47</v>
      </c>
    </row>
    <row r="919" spans="1:8" ht="21.75" customHeight="1" thickBot="1">
      <c r="A919" s="187"/>
      <c r="B919" s="185"/>
      <c r="C919" s="185"/>
      <c r="D919" s="185"/>
      <c r="E919" s="186"/>
      <c r="F919" s="45">
        <f>F916+F917+F918</f>
        <v>227.9</v>
      </c>
      <c r="G919" s="149">
        <f>G916+G917+G918</f>
        <v>2219.38</v>
      </c>
    </row>
    <row r="920" spans="1:8" ht="15" customHeight="1" thickBot="1">
      <c r="A920" s="97" t="s">
        <v>162</v>
      </c>
      <c r="B920" s="98"/>
      <c r="C920" s="98"/>
      <c r="D920" s="98"/>
      <c r="E920" s="98"/>
      <c r="F920" s="98"/>
      <c r="G920" s="99"/>
      <c r="H920" s="41"/>
    </row>
    <row r="921" spans="1:8" ht="33.75" customHeight="1" thickBot="1">
      <c r="A921" s="129" t="s">
        <v>10</v>
      </c>
      <c r="B921" s="131" t="s">
        <v>6</v>
      </c>
      <c r="C921" s="132" t="s">
        <v>5</v>
      </c>
      <c r="D921" s="132" t="s">
        <v>7</v>
      </c>
      <c r="E921" s="132" t="s">
        <v>8</v>
      </c>
      <c r="F921" s="128" t="s">
        <v>9</v>
      </c>
      <c r="G921" s="127" t="s">
        <v>11</v>
      </c>
      <c r="H921" s="41" t="s">
        <v>298</v>
      </c>
    </row>
    <row r="922" spans="1:8">
      <c r="A922" s="1" t="s">
        <v>135</v>
      </c>
      <c r="B922" s="71" t="s">
        <v>282</v>
      </c>
      <c r="C922" s="82" t="s">
        <v>739</v>
      </c>
      <c r="D922" s="1" t="s">
        <v>21</v>
      </c>
      <c r="E922" s="10" t="s">
        <v>88</v>
      </c>
      <c r="F922" s="9">
        <v>60.127000000000002</v>
      </c>
      <c r="G922" s="153">
        <v>661.4</v>
      </c>
    </row>
    <row r="923" spans="1:8">
      <c r="A923" s="1" t="s">
        <v>160</v>
      </c>
      <c r="B923" s="71" t="s">
        <v>283</v>
      </c>
      <c r="C923" s="1"/>
      <c r="D923" s="1" t="s">
        <v>21</v>
      </c>
      <c r="E923" s="10" t="s">
        <v>88</v>
      </c>
      <c r="F923" s="9">
        <v>17.202000000000002</v>
      </c>
      <c r="G923" s="153">
        <v>189.22</v>
      </c>
    </row>
    <row r="924" spans="1:8" ht="15.75">
      <c r="A924" s="1" t="s">
        <v>160</v>
      </c>
      <c r="B924" s="71" t="s">
        <v>284</v>
      </c>
      <c r="C924" s="1"/>
      <c r="D924" s="1" t="s">
        <v>21</v>
      </c>
      <c r="E924" s="40" t="s">
        <v>20</v>
      </c>
      <c r="F924" s="9">
        <v>12.26</v>
      </c>
      <c r="G924" s="153">
        <v>125.05</v>
      </c>
      <c r="H924" s="41"/>
    </row>
    <row r="925" spans="1:8">
      <c r="A925" s="1" t="s">
        <v>160</v>
      </c>
      <c r="B925" s="71" t="s">
        <v>285</v>
      </c>
      <c r="C925" s="1"/>
      <c r="D925" s="1" t="s">
        <v>19</v>
      </c>
      <c r="E925" s="40" t="s">
        <v>20</v>
      </c>
      <c r="F925" s="9">
        <v>3.2170000000000001</v>
      </c>
      <c r="G925" s="153">
        <v>28.95</v>
      </c>
      <c r="H925" s="55"/>
    </row>
    <row r="926" spans="1:8">
      <c r="A926" s="1" t="s">
        <v>160</v>
      </c>
      <c r="B926" s="71" t="s">
        <v>286</v>
      </c>
      <c r="C926" s="1"/>
      <c r="D926" s="1" t="s">
        <v>21</v>
      </c>
      <c r="E926" s="40" t="s">
        <v>20</v>
      </c>
      <c r="F926" s="9">
        <v>3.3159999999999998</v>
      </c>
      <c r="G926" s="153">
        <v>33.82</v>
      </c>
    </row>
    <row r="927" spans="1:8">
      <c r="A927" s="1" t="s">
        <v>160</v>
      </c>
      <c r="B927" s="71" t="s">
        <v>287</v>
      </c>
      <c r="C927" s="1"/>
      <c r="D927" s="1" t="s">
        <v>21</v>
      </c>
      <c r="E927" s="40" t="s">
        <v>20</v>
      </c>
      <c r="F927" s="9">
        <v>3.1150000000000002</v>
      </c>
      <c r="G927" s="153">
        <v>31.77</v>
      </c>
    </row>
    <row r="928" spans="1:8" ht="15.75" customHeight="1">
      <c r="A928" s="1" t="s">
        <v>160</v>
      </c>
      <c r="B928" s="71" t="s">
        <v>288</v>
      </c>
      <c r="C928" s="1"/>
      <c r="D928" s="1" t="s">
        <v>21</v>
      </c>
      <c r="E928" s="40" t="s">
        <v>20</v>
      </c>
      <c r="F928" s="9">
        <v>18.161000000000001</v>
      </c>
      <c r="G928" s="153">
        <v>185.24</v>
      </c>
    </row>
    <row r="929" spans="1:9" ht="15" customHeight="1">
      <c r="A929" s="1" t="s">
        <v>160</v>
      </c>
      <c r="B929" s="71" t="s">
        <v>289</v>
      </c>
      <c r="C929" s="1"/>
      <c r="D929" s="1" t="s">
        <v>22</v>
      </c>
      <c r="E929" s="40" t="s">
        <v>20</v>
      </c>
      <c r="F929" s="9">
        <v>168.65600000000001</v>
      </c>
      <c r="G929" s="153">
        <v>1619.1</v>
      </c>
      <c r="H929" s="41"/>
    </row>
    <row r="930" spans="1:9" ht="15.75">
      <c r="A930" s="1" t="s">
        <v>160</v>
      </c>
      <c r="B930" s="71" t="s">
        <v>290</v>
      </c>
      <c r="C930" s="1"/>
      <c r="D930" s="1" t="s">
        <v>22</v>
      </c>
      <c r="E930" s="40" t="s">
        <v>20</v>
      </c>
      <c r="F930" s="9">
        <v>38.603000000000002</v>
      </c>
      <c r="G930" s="153">
        <v>370.59</v>
      </c>
      <c r="H930" s="41"/>
    </row>
    <row r="931" spans="1:9">
      <c r="A931" s="1" t="s">
        <v>160</v>
      </c>
      <c r="B931" s="71" t="s">
        <v>291</v>
      </c>
      <c r="C931" s="1"/>
      <c r="D931" s="1" t="s">
        <v>21</v>
      </c>
      <c r="E931" s="40" t="s">
        <v>20</v>
      </c>
      <c r="F931" s="9">
        <v>58.908999999999999</v>
      </c>
      <c r="G931" s="153">
        <v>600.87</v>
      </c>
      <c r="H931" s="31"/>
    </row>
    <row r="932" spans="1:9">
      <c r="A932" s="1" t="s">
        <v>160</v>
      </c>
      <c r="B932" s="71" t="s">
        <v>292</v>
      </c>
      <c r="C932" s="1"/>
      <c r="D932" s="1" t="s">
        <v>22</v>
      </c>
      <c r="E932" s="40" t="s">
        <v>20</v>
      </c>
      <c r="F932" s="9">
        <v>11.169</v>
      </c>
      <c r="G932" s="153">
        <v>107.22</v>
      </c>
      <c r="H932" s="31"/>
    </row>
    <row r="933" spans="1:9">
      <c r="A933" s="1" t="s">
        <v>160</v>
      </c>
      <c r="B933" s="71" t="s">
        <v>293</v>
      </c>
      <c r="C933" s="1"/>
      <c r="D933" s="1" t="s">
        <v>21</v>
      </c>
      <c r="E933" s="40" t="s">
        <v>20</v>
      </c>
      <c r="F933" s="9">
        <v>36.74</v>
      </c>
      <c r="G933" s="153">
        <v>374.75</v>
      </c>
      <c r="H933" s="31"/>
    </row>
    <row r="934" spans="1:9">
      <c r="A934" s="1" t="s">
        <v>160</v>
      </c>
      <c r="B934" s="71" t="s">
        <v>294</v>
      </c>
      <c r="C934" s="1"/>
      <c r="D934" s="1" t="s">
        <v>19</v>
      </c>
      <c r="E934" s="40" t="s">
        <v>20</v>
      </c>
      <c r="F934" s="9">
        <v>39.350999999999999</v>
      </c>
      <c r="G934" s="153">
        <v>354.16</v>
      </c>
    </row>
    <row r="935" spans="1:9">
      <c r="A935" s="1" t="s">
        <v>160</v>
      </c>
      <c r="B935" s="71" t="s">
        <v>295</v>
      </c>
      <c r="C935" s="1"/>
      <c r="D935" s="1" t="s">
        <v>19</v>
      </c>
      <c r="E935" s="40" t="s">
        <v>20</v>
      </c>
      <c r="F935" s="9">
        <v>16.783000000000001</v>
      </c>
      <c r="G935" s="153">
        <v>151.05000000000001</v>
      </c>
    </row>
    <row r="936" spans="1:9">
      <c r="A936" s="1" t="s">
        <v>160</v>
      </c>
      <c r="B936" s="71" t="s">
        <v>296</v>
      </c>
      <c r="C936" s="1"/>
      <c r="D936" s="1" t="s">
        <v>21</v>
      </c>
      <c r="E936" s="10" t="s">
        <v>57</v>
      </c>
      <c r="F936" s="9">
        <v>2.117</v>
      </c>
      <c r="G936" s="153">
        <v>23.29</v>
      </c>
    </row>
    <row r="937" spans="1:9" ht="15.75" thickBot="1">
      <c r="A937" s="1" t="s">
        <v>160</v>
      </c>
      <c r="B937" s="71" t="s">
        <v>297</v>
      </c>
      <c r="C937" s="1"/>
      <c r="D937" s="1" t="s">
        <v>21</v>
      </c>
      <c r="E937" s="10" t="s">
        <v>57</v>
      </c>
      <c r="F937" s="9">
        <v>8.6229999999999993</v>
      </c>
      <c r="G937" s="153">
        <v>94.85</v>
      </c>
      <c r="I937" s="31"/>
    </row>
    <row r="938" spans="1:9" ht="28.5" customHeight="1" thickBot="1">
      <c r="A938" s="187"/>
      <c r="B938" s="185"/>
      <c r="C938" s="185"/>
      <c r="D938" s="185"/>
      <c r="E938" s="186"/>
      <c r="F938" s="32">
        <f>F922+F923+F924+F925+F926+F927+F928+F929+F930+F931+F932+F933+F934+F935+F936+F937</f>
        <v>498.34900000000005</v>
      </c>
      <c r="G938" s="149">
        <f>G922+G923+G924+G925+G926+G927+G928+G929+G930+G931+G932+G933+G934+G935+G936+G937</f>
        <v>4951.33</v>
      </c>
      <c r="I938" s="31"/>
    </row>
    <row r="939" spans="1:9" ht="21.75" customHeight="1">
      <c r="A939" s="1"/>
      <c r="B939" s="71"/>
      <c r="C939" s="1"/>
      <c r="D939" s="1"/>
      <c r="E939" s="1"/>
      <c r="F939" s="9"/>
      <c r="G939" s="1"/>
    </row>
    <row r="940" spans="1:9" ht="17.25" customHeight="1">
      <c r="A940" s="1"/>
      <c r="B940" s="71"/>
      <c r="C940" s="1"/>
      <c r="D940" s="1"/>
      <c r="E940" s="1"/>
      <c r="F940" s="9"/>
      <c r="G940" s="1"/>
      <c r="H940" s="41"/>
    </row>
    <row r="941" spans="1:9">
      <c r="A941" s="1"/>
      <c r="B941" s="71"/>
      <c r="C941" s="1"/>
      <c r="D941" s="1"/>
      <c r="E941" s="1"/>
      <c r="F941" s="9"/>
      <c r="G941" s="1"/>
    </row>
    <row r="942" spans="1:9">
      <c r="A942" s="1"/>
      <c r="B942" s="71"/>
      <c r="C942" s="1"/>
      <c r="D942" s="1"/>
      <c r="E942" s="1"/>
      <c r="F942" s="9"/>
      <c r="G942" s="1"/>
    </row>
    <row r="943" spans="1:9">
      <c r="A943" s="1"/>
      <c r="B943" s="71"/>
      <c r="C943" s="1"/>
      <c r="D943" s="1"/>
      <c r="E943" s="1"/>
      <c r="F943" s="9"/>
      <c r="G943" s="1"/>
    </row>
    <row r="944" spans="1:9">
      <c r="A944" s="1"/>
      <c r="B944" s="71"/>
      <c r="C944" s="1"/>
      <c r="D944" s="1"/>
      <c r="E944" s="1"/>
      <c r="F944" s="9"/>
      <c r="G944" s="1"/>
      <c r="H944" s="31"/>
    </row>
    <row r="945" spans="1:8" ht="24" customHeight="1">
      <c r="A945" s="1"/>
      <c r="B945" s="71"/>
      <c r="C945" s="1"/>
      <c r="D945" s="1"/>
      <c r="E945" s="1"/>
      <c r="F945" s="9"/>
      <c r="G945" s="1"/>
      <c r="H945" s="31"/>
    </row>
    <row r="946" spans="1:8" ht="23.25" customHeight="1">
      <c r="A946" s="1"/>
      <c r="B946" s="71"/>
      <c r="C946" s="1"/>
      <c r="D946" s="1"/>
      <c r="E946" s="1"/>
      <c r="F946" s="9"/>
      <c r="G946" s="1"/>
    </row>
    <row r="947" spans="1:8" ht="24" customHeight="1">
      <c r="A947" s="1"/>
      <c r="B947" s="71"/>
      <c r="C947" s="1"/>
      <c r="D947" s="1"/>
      <c r="E947" s="1"/>
      <c r="F947" s="9"/>
      <c r="G947" s="1"/>
    </row>
    <row r="948" spans="1:8">
      <c r="A948" s="1"/>
      <c r="B948" s="71"/>
      <c r="C948" s="1"/>
      <c r="D948" s="1"/>
      <c r="E948" s="1"/>
      <c r="F948" s="9"/>
      <c r="G948" s="1"/>
    </row>
    <row r="949" spans="1:8">
      <c r="A949" s="1"/>
      <c r="B949" s="71"/>
      <c r="C949" s="1"/>
      <c r="D949" s="1"/>
      <c r="E949" s="1"/>
      <c r="F949" s="9"/>
      <c r="G949" s="1"/>
    </row>
    <row r="950" spans="1:8">
      <c r="A950" s="1"/>
      <c r="B950" s="71"/>
      <c r="C950" s="1"/>
      <c r="D950" s="1"/>
      <c r="E950" s="1"/>
      <c r="F950" s="9"/>
      <c r="G950" s="1"/>
    </row>
    <row r="951" spans="1:8">
      <c r="A951" s="1"/>
      <c r="B951" s="71"/>
      <c r="C951" s="1"/>
      <c r="D951" s="1"/>
      <c r="E951" s="1"/>
      <c r="F951" s="9"/>
      <c r="G951" s="1"/>
    </row>
    <row r="952" spans="1:8">
      <c r="A952" s="1"/>
      <c r="B952" s="71"/>
      <c r="C952" s="1"/>
      <c r="D952" s="1"/>
      <c r="E952" s="1"/>
      <c r="F952" s="9"/>
      <c r="G952" s="1"/>
    </row>
    <row r="953" spans="1:8">
      <c r="A953" s="1"/>
      <c r="B953" s="71"/>
      <c r="C953" s="1"/>
      <c r="D953" s="1"/>
      <c r="E953" s="1"/>
      <c r="F953" s="9"/>
      <c r="G953" s="1"/>
    </row>
    <row r="954" spans="1:8">
      <c r="A954" s="1"/>
      <c r="B954" s="71"/>
      <c r="C954" s="1"/>
      <c r="D954" s="1"/>
      <c r="E954" s="1"/>
      <c r="F954" s="9"/>
      <c r="G954" s="1"/>
    </row>
    <row r="955" spans="1:8">
      <c r="A955" s="1"/>
      <c r="B955" s="71"/>
      <c r="C955" s="1"/>
      <c r="D955" s="1"/>
      <c r="E955" s="1"/>
      <c r="F955" s="9"/>
      <c r="G955" s="1"/>
    </row>
    <row r="956" spans="1:8">
      <c r="A956" s="1"/>
      <c r="B956" s="71"/>
      <c r="C956" s="1"/>
      <c r="D956" s="1"/>
      <c r="E956" s="1"/>
      <c r="F956" s="9"/>
      <c r="G956" s="1"/>
    </row>
    <row r="957" spans="1:8">
      <c r="A957" s="1"/>
      <c r="B957" s="71"/>
      <c r="C957" s="1"/>
      <c r="D957" s="1"/>
      <c r="E957" s="1"/>
      <c r="F957" s="9"/>
      <c r="G957" s="1"/>
    </row>
    <row r="958" spans="1:8" ht="23.25" customHeight="1">
      <c r="A958" s="1"/>
      <c r="B958" s="71"/>
      <c r="C958" s="1"/>
      <c r="D958" s="1"/>
      <c r="E958" s="1"/>
      <c r="F958" s="9"/>
      <c r="G958" s="1"/>
    </row>
    <row r="959" spans="1:8">
      <c r="A959" s="1"/>
      <c r="B959" s="71"/>
      <c r="C959" s="1"/>
      <c r="D959" s="1"/>
      <c r="E959" s="1"/>
      <c r="F959" s="9"/>
      <c r="G959" s="1"/>
    </row>
    <row r="960" spans="1:8">
      <c r="A960" s="1"/>
      <c r="B960" s="71"/>
      <c r="C960" s="1"/>
      <c r="D960" s="1"/>
      <c r="E960" s="1"/>
      <c r="F960" s="9"/>
      <c r="G960" s="1"/>
    </row>
    <row r="961" spans="1:7">
      <c r="A961" s="1"/>
      <c r="B961" s="71"/>
      <c r="C961" s="1"/>
      <c r="D961" s="1"/>
      <c r="E961" s="1"/>
      <c r="F961" s="9"/>
      <c r="G961" s="1"/>
    </row>
    <row r="962" spans="1:7">
      <c r="A962" s="1"/>
      <c r="B962" s="71"/>
      <c r="C962" s="1"/>
      <c r="D962" s="1"/>
      <c r="E962" s="1"/>
      <c r="F962" s="9"/>
      <c r="G962" s="1"/>
    </row>
    <row r="963" spans="1:7">
      <c r="A963" s="1"/>
      <c r="B963" s="71"/>
      <c r="C963" s="1"/>
      <c r="D963" s="1"/>
      <c r="E963" s="1"/>
      <c r="F963" s="9"/>
      <c r="G963" s="1"/>
    </row>
    <row r="964" spans="1:7">
      <c r="A964" s="1"/>
      <c r="B964" s="71"/>
      <c r="C964" s="1"/>
      <c r="D964" s="1"/>
      <c r="E964" s="1"/>
      <c r="F964" s="9"/>
      <c r="G964" s="1"/>
    </row>
    <row r="965" spans="1:7">
      <c r="A965" s="1"/>
      <c r="B965" s="71"/>
      <c r="C965" s="1"/>
      <c r="D965" s="1"/>
      <c r="E965" s="1"/>
      <c r="F965" s="9"/>
      <c r="G965" s="1"/>
    </row>
    <row r="966" spans="1:7">
      <c r="A966" s="1"/>
      <c r="B966" s="71"/>
      <c r="C966" s="1"/>
      <c r="D966" s="1"/>
      <c r="E966" s="1"/>
      <c r="F966" s="9"/>
      <c r="G966" s="1"/>
    </row>
    <row r="967" spans="1:7">
      <c r="A967" s="1"/>
      <c r="B967" s="71"/>
      <c r="C967" s="1"/>
      <c r="D967" s="1"/>
      <c r="E967" s="1"/>
      <c r="F967" s="9"/>
      <c r="G967" s="1"/>
    </row>
    <row r="968" spans="1:7">
      <c r="A968" s="1"/>
      <c r="B968" s="71"/>
      <c r="C968" s="1"/>
      <c r="D968" s="1"/>
      <c r="E968" s="1"/>
      <c r="F968" s="9"/>
      <c r="G968" s="1"/>
    </row>
    <row r="969" spans="1:7">
      <c r="A969" s="1"/>
      <c r="B969" s="71"/>
      <c r="C969" s="1"/>
      <c r="D969" s="1"/>
      <c r="E969" s="1"/>
      <c r="F969" s="9"/>
      <c r="G969" s="1"/>
    </row>
    <row r="970" spans="1:7">
      <c r="A970" s="1"/>
      <c r="B970" s="71"/>
      <c r="C970" s="1"/>
      <c r="D970" s="1"/>
      <c r="E970" s="1"/>
      <c r="F970" s="9"/>
      <c r="G970" s="1"/>
    </row>
    <row r="971" spans="1:7">
      <c r="A971" s="1"/>
      <c r="B971" s="71"/>
      <c r="C971" s="1"/>
      <c r="D971" s="1"/>
      <c r="E971" s="1"/>
      <c r="F971" s="9"/>
      <c r="G971" s="1"/>
    </row>
    <row r="972" spans="1:7">
      <c r="A972" s="1"/>
      <c r="B972" s="71"/>
      <c r="C972" s="1"/>
      <c r="D972" s="1"/>
      <c r="E972" s="1"/>
      <c r="F972" s="9"/>
      <c r="G972" s="1"/>
    </row>
    <row r="973" spans="1:7">
      <c r="A973" s="1"/>
      <c r="B973" s="71"/>
      <c r="C973" s="1"/>
      <c r="D973" s="1"/>
      <c r="E973" s="1"/>
      <c r="F973" s="9"/>
      <c r="G973" s="1"/>
    </row>
    <row r="974" spans="1:7">
      <c r="A974" s="1"/>
      <c r="B974" s="71"/>
      <c r="C974" s="1"/>
      <c r="D974" s="1"/>
      <c r="E974" s="1"/>
      <c r="F974" s="9"/>
      <c r="G974" s="1"/>
    </row>
    <row r="975" spans="1:7">
      <c r="A975" s="1"/>
      <c r="B975" s="71"/>
      <c r="C975" s="1"/>
      <c r="D975" s="1"/>
      <c r="E975" s="1"/>
      <c r="F975" s="9"/>
      <c r="G975" s="1"/>
    </row>
    <row r="976" spans="1:7">
      <c r="A976" s="1"/>
      <c r="B976" s="71"/>
      <c r="C976" s="1"/>
      <c r="D976" s="1"/>
      <c r="E976" s="1"/>
      <c r="F976" s="9"/>
      <c r="G976" s="1"/>
    </row>
    <row r="977" spans="1:7">
      <c r="A977" s="1"/>
      <c r="B977" s="71"/>
      <c r="C977" s="1"/>
      <c r="D977" s="1"/>
      <c r="E977" s="1"/>
      <c r="F977" s="9"/>
      <c r="G977" s="1"/>
    </row>
    <row r="978" spans="1:7">
      <c r="A978" s="1"/>
      <c r="B978" s="71"/>
      <c r="C978" s="1"/>
      <c r="D978" s="1"/>
      <c r="E978" s="1"/>
      <c r="F978" s="9"/>
      <c r="G978" s="1"/>
    </row>
    <row r="979" spans="1:7">
      <c r="A979" s="1"/>
      <c r="B979" s="71"/>
      <c r="C979" s="1"/>
      <c r="D979" s="1"/>
      <c r="E979" s="1"/>
      <c r="F979" s="9"/>
      <c r="G979" s="1"/>
    </row>
    <row r="980" spans="1:7">
      <c r="A980" s="1"/>
      <c r="B980" s="71"/>
      <c r="C980" s="1"/>
      <c r="D980" s="1"/>
      <c r="E980" s="1"/>
      <c r="F980" s="9"/>
      <c r="G980" s="1"/>
    </row>
    <row r="981" spans="1:7">
      <c r="A981" s="1"/>
      <c r="B981" s="71"/>
      <c r="C981" s="1"/>
      <c r="D981" s="1"/>
      <c r="E981" s="1"/>
      <c r="F981" s="9"/>
      <c r="G981" s="1"/>
    </row>
    <row r="982" spans="1:7">
      <c r="A982" s="1"/>
      <c r="B982" s="71"/>
      <c r="C982" s="1"/>
      <c r="D982" s="1"/>
      <c r="E982" s="1"/>
      <c r="F982" s="9"/>
      <c r="G982" s="1"/>
    </row>
    <row r="983" spans="1:7">
      <c r="A983" s="1"/>
      <c r="B983" s="71"/>
      <c r="C983" s="1"/>
      <c r="D983" s="1"/>
      <c r="E983" s="1"/>
      <c r="F983" s="9"/>
      <c r="G983" s="1"/>
    </row>
    <row r="984" spans="1:7">
      <c r="A984" s="1"/>
      <c r="B984" s="71"/>
      <c r="C984" s="1"/>
      <c r="D984" s="1"/>
      <c r="E984" s="1"/>
      <c r="F984" s="9"/>
      <c r="G984" s="1"/>
    </row>
    <row r="985" spans="1:7">
      <c r="A985" s="1"/>
      <c r="B985" s="71"/>
      <c r="C985" s="1"/>
      <c r="D985" s="1"/>
      <c r="E985" s="1"/>
      <c r="F985" s="9"/>
      <c r="G985" s="1"/>
    </row>
    <row r="986" spans="1:7">
      <c r="A986" s="1"/>
      <c r="B986" s="71"/>
      <c r="C986" s="1"/>
      <c r="D986" s="1"/>
      <c r="E986" s="1"/>
      <c r="F986" s="9"/>
      <c r="G986" s="1"/>
    </row>
    <row r="987" spans="1:7">
      <c r="A987" s="1"/>
      <c r="B987" s="71"/>
      <c r="C987" s="1"/>
      <c r="D987" s="1"/>
      <c r="E987" s="1"/>
      <c r="F987" s="9"/>
      <c r="G987" s="1"/>
    </row>
    <row r="988" spans="1:7">
      <c r="A988" s="1"/>
      <c r="B988" s="71"/>
      <c r="C988" s="1"/>
      <c r="D988" s="1"/>
      <c r="E988" s="1"/>
      <c r="F988" s="9"/>
      <c r="G988" s="1"/>
    </row>
    <row r="989" spans="1:7">
      <c r="A989" s="1"/>
      <c r="B989" s="71"/>
      <c r="C989" s="1"/>
      <c r="D989" s="1"/>
      <c r="E989" s="1"/>
      <c r="F989" s="9"/>
      <c r="G989" s="1"/>
    </row>
    <row r="990" spans="1:7">
      <c r="A990" s="1"/>
      <c r="B990" s="71"/>
      <c r="C990" s="1"/>
      <c r="D990" s="1"/>
      <c r="E990" s="1"/>
      <c r="F990" s="9"/>
      <c r="G990" s="1"/>
    </row>
    <row r="991" spans="1:7">
      <c r="A991" s="1"/>
      <c r="B991" s="71"/>
      <c r="C991" s="1"/>
      <c r="D991" s="1"/>
      <c r="E991" s="1"/>
      <c r="F991" s="9"/>
      <c r="G991" s="1"/>
    </row>
    <row r="992" spans="1:7">
      <c r="A992" s="1"/>
      <c r="B992" s="71"/>
      <c r="C992" s="1"/>
      <c r="D992" s="1"/>
      <c r="E992" s="1"/>
      <c r="F992" s="9"/>
      <c r="G992" s="1"/>
    </row>
    <row r="993" spans="1:7">
      <c r="A993" s="1"/>
      <c r="B993" s="71"/>
      <c r="C993" s="1"/>
      <c r="D993" s="1"/>
      <c r="E993" s="1"/>
      <c r="F993" s="9"/>
      <c r="G993" s="1"/>
    </row>
    <row r="994" spans="1:7">
      <c r="A994" s="1"/>
      <c r="B994" s="71"/>
      <c r="C994" s="1"/>
      <c r="D994" s="1"/>
      <c r="E994" s="1"/>
      <c r="F994" s="9"/>
      <c r="G994" s="1"/>
    </row>
    <row r="995" spans="1:7">
      <c r="A995" s="1"/>
      <c r="B995" s="71"/>
      <c r="C995" s="1"/>
      <c r="D995" s="1"/>
      <c r="E995" s="1"/>
      <c r="F995" s="9"/>
      <c r="G995" s="1"/>
    </row>
    <row r="996" spans="1:7">
      <c r="A996" s="1"/>
      <c r="B996" s="71"/>
      <c r="C996" s="1"/>
      <c r="D996" s="1"/>
      <c r="E996" s="1"/>
      <c r="F996" s="9"/>
      <c r="G996" s="1"/>
    </row>
    <row r="997" spans="1:7">
      <c r="A997" s="1"/>
      <c r="B997" s="71"/>
      <c r="C997" s="1"/>
      <c r="D997" s="1"/>
      <c r="E997" s="1"/>
      <c r="F997" s="9"/>
      <c r="G997" s="1"/>
    </row>
    <row r="998" spans="1:7">
      <c r="A998" s="1"/>
      <c r="B998" s="71"/>
      <c r="C998" s="1"/>
      <c r="D998" s="1"/>
      <c r="E998" s="1"/>
      <c r="F998" s="9"/>
      <c r="G998" s="1"/>
    </row>
    <row r="999" spans="1:7">
      <c r="A999" s="1"/>
      <c r="B999" s="71"/>
      <c r="C999" s="1"/>
      <c r="D999" s="1"/>
      <c r="E999" s="1"/>
      <c r="F999" s="9"/>
      <c r="G999" s="1"/>
    </row>
    <row r="1000" spans="1:7">
      <c r="A1000" s="1"/>
      <c r="B1000" s="71"/>
      <c r="C1000" s="1"/>
      <c r="D1000" s="1"/>
      <c r="E1000" s="1"/>
      <c r="F1000" s="9"/>
      <c r="G1000" s="1"/>
    </row>
    <row r="1001" spans="1:7">
      <c r="A1001" s="1"/>
      <c r="B1001" s="71"/>
      <c r="C1001" s="1"/>
      <c r="D1001" s="1"/>
      <c r="E1001" s="1"/>
      <c r="F1001" s="9"/>
      <c r="G1001" s="1"/>
    </row>
    <row r="1002" spans="1:7">
      <c r="A1002" s="1"/>
      <c r="B1002" s="71"/>
      <c r="C1002" s="1"/>
      <c r="D1002" s="1"/>
      <c r="E1002" s="1"/>
      <c r="F1002" s="9"/>
      <c r="G1002" s="1"/>
    </row>
    <row r="1003" spans="1:7">
      <c r="A1003" s="1"/>
      <c r="B1003" s="71"/>
      <c r="C1003" s="1"/>
      <c r="D1003" s="1"/>
      <c r="E1003" s="1"/>
      <c r="F1003" s="9"/>
      <c r="G1003" s="1"/>
    </row>
    <row r="1004" spans="1:7">
      <c r="A1004" s="1"/>
      <c r="B1004" s="71"/>
      <c r="C1004" s="1"/>
      <c r="D1004" s="1"/>
      <c r="E1004" s="1"/>
      <c r="F1004" s="9"/>
      <c r="G1004" s="1"/>
    </row>
    <row r="1005" spans="1:7">
      <c r="A1005" s="1"/>
      <c r="B1005" s="71"/>
      <c r="C1005" s="1"/>
      <c r="D1005" s="1"/>
      <c r="E1005" s="1"/>
      <c r="F1005" s="9"/>
      <c r="G1005" s="1"/>
    </row>
    <row r="1006" spans="1:7">
      <c r="A1006" s="1"/>
      <c r="B1006" s="71"/>
      <c r="C1006" s="1"/>
      <c r="D1006" s="1"/>
      <c r="E1006" s="1"/>
      <c r="F1006" s="9"/>
      <c r="G1006" s="1"/>
    </row>
    <row r="1007" spans="1:7">
      <c r="A1007" s="1"/>
      <c r="B1007" s="71"/>
      <c r="C1007" s="1"/>
      <c r="D1007" s="1"/>
      <c r="E1007" s="1"/>
      <c r="F1007" s="9"/>
      <c r="G1007" s="1"/>
    </row>
    <row r="1008" spans="1:7">
      <c r="A1008" s="1"/>
      <c r="B1008" s="71"/>
      <c r="C1008" s="1"/>
      <c r="D1008" s="1"/>
      <c r="E1008" s="1"/>
      <c r="F1008" s="9"/>
      <c r="G1008" s="1"/>
    </row>
    <row r="1009" spans="1:7">
      <c r="A1009" s="1"/>
      <c r="B1009" s="71"/>
      <c r="C1009" s="1"/>
      <c r="D1009" s="1"/>
      <c r="E1009" s="1"/>
      <c r="F1009" s="9"/>
      <c r="G1009" s="1"/>
    </row>
    <row r="1010" spans="1:7">
      <c r="A1010" s="1"/>
      <c r="B1010" s="71"/>
      <c r="C1010" s="1"/>
      <c r="D1010" s="1"/>
      <c r="E1010" s="1"/>
      <c r="F1010" s="9"/>
      <c r="G1010" s="1"/>
    </row>
    <row r="1011" spans="1:7">
      <c r="A1011" s="1"/>
      <c r="B1011" s="71"/>
      <c r="C1011" s="1"/>
      <c r="D1011" s="1"/>
      <c r="E1011" s="1"/>
      <c r="F1011" s="9"/>
      <c r="G1011" s="1"/>
    </row>
    <row r="1012" spans="1:7">
      <c r="A1012" s="1"/>
      <c r="B1012" s="71"/>
      <c r="C1012" s="1"/>
      <c r="D1012" s="1"/>
      <c r="E1012" s="1"/>
      <c r="F1012" s="9"/>
      <c r="G1012" s="1"/>
    </row>
    <row r="1013" spans="1:7">
      <c r="A1013" s="1"/>
      <c r="B1013" s="71"/>
      <c r="C1013" s="1"/>
      <c r="D1013" s="1"/>
      <c r="E1013" s="1"/>
      <c r="F1013" s="9"/>
      <c r="G1013" s="1"/>
    </row>
    <row r="1014" spans="1:7">
      <c r="A1014" s="1"/>
      <c r="B1014" s="71"/>
      <c r="C1014" s="1"/>
      <c r="D1014" s="1"/>
      <c r="E1014" s="1"/>
      <c r="F1014" s="9"/>
      <c r="G1014" s="1"/>
    </row>
    <row r="1015" spans="1:7">
      <c r="A1015" s="1"/>
      <c r="B1015" s="71"/>
      <c r="C1015" s="1"/>
      <c r="D1015" s="1"/>
      <c r="E1015" s="1"/>
      <c r="F1015" s="9"/>
      <c r="G1015" s="1"/>
    </row>
    <row r="1016" spans="1:7">
      <c r="A1016" s="1"/>
      <c r="B1016" s="71"/>
      <c r="C1016" s="1"/>
      <c r="D1016" s="1"/>
      <c r="E1016" s="1"/>
      <c r="F1016" s="9"/>
      <c r="G1016" s="1"/>
    </row>
    <row r="1017" spans="1:7">
      <c r="A1017" s="1"/>
      <c r="B1017" s="71"/>
      <c r="C1017" s="1"/>
      <c r="D1017" s="1"/>
      <c r="E1017" s="1"/>
      <c r="F1017" s="9"/>
      <c r="G1017" s="1"/>
    </row>
    <row r="1018" spans="1:7">
      <c r="A1018" s="1"/>
      <c r="B1018" s="71"/>
      <c r="C1018" s="1"/>
      <c r="D1018" s="1"/>
      <c r="E1018" s="1"/>
      <c r="F1018" s="9"/>
      <c r="G1018" s="1"/>
    </row>
    <row r="1019" spans="1:7">
      <c r="A1019" s="1"/>
      <c r="B1019" s="71"/>
      <c r="C1019" s="1"/>
      <c r="D1019" s="1"/>
      <c r="E1019" s="1"/>
      <c r="F1019" s="9"/>
      <c r="G1019" s="1"/>
    </row>
    <row r="1020" spans="1:7">
      <c r="A1020" s="1"/>
      <c r="B1020" s="71"/>
      <c r="C1020" s="1"/>
      <c r="D1020" s="1"/>
      <c r="E1020" s="1"/>
      <c r="F1020" s="9"/>
      <c r="G1020" s="1"/>
    </row>
    <row r="1021" spans="1:7">
      <c r="A1021" s="1"/>
      <c r="B1021" s="71"/>
      <c r="C1021" s="1"/>
      <c r="D1021" s="1"/>
      <c r="E1021" s="1"/>
      <c r="F1021" s="9"/>
      <c r="G1021" s="1"/>
    </row>
    <row r="1022" spans="1:7">
      <c r="A1022" s="1"/>
      <c r="B1022" s="71"/>
      <c r="C1022" s="1"/>
      <c r="D1022" s="1"/>
      <c r="E1022" s="1"/>
      <c r="F1022" s="9"/>
      <c r="G1022" s="1"/>
    </row>
    <row r="1023" spans="1:7">
      <c r="A1023" s="1"/>
      <c r="B1023" s="71"/>
      <c r="C1023" s="1"/>
      <c r="D1023" s="1"/>
      <c r="E1023" s="1"/>
      <c r="F1023" s="9"/>
      <c r="G1023" s="1"/>
    </row>
    <row r="1024" spans="1:7">
      <c r="A1024" s="1"/>
      <c r="B1024" s="71"/>
      <c r="C1024" s="1"/>
      <c r="D1024" s="1"/>
      <c r="E1024" s="1"/>
      <c r="F1024" s="9"/>
      <c r="G1024" s="1"/>
    </row>
    <row r="1025" spans="1:7">
      <c r="A1025" s="1"/>
      <c r="B1025" s="71"/>
      <c r="C1025" s="1"/>
      <c r="D1025" s="1"/>
      <c r="E1025" s="1"/>
      <c r="F1025" s="9"/>
      <c r="G1025" s="1"/>
    </row>
    <row r="1026" spans="1:7">
      <c r="A1026" s="1"/>
      <c r="B1026" s="71"/>
      <c r="C1026" s="1"/>
      <c r="D1026" s="1"/>
      <c r="E1026" s="1"/>
      <c r="F1026" s="9"/>
      <c r="G1026" s="1"/>
    </row>
    <row r="1027" spans="1:7">
      <c r="A1027" s="1"/>
      <c r="B1027" s="71"/>
      <c r="C1027" s="1"/>
      <c r="D1027" s="1"/>
      <c r="E1027" s="1"/>
      <c r="F1027" s="9"/>
      <c r="G1027" s="1"/>
    </row>
    <row r="1028" spans="1:7">
      <c r="A1028" s="1"/>
      <c r="B1028" s="71"/>
      <c r="C1028" s="1"/>
      <c r="D1028" s="1"/>
      <c r="E1028" s="1"/>
      <c r="F1028" s="9"/>
      <c r="G1028" s="1"/>
    </row>
    <row r="1029" spans="1:7">
      <c r="A1029" s="1"/>
      <c r="B1029" s="71"/>
      <c r="C1029" s="1"/>
      <c r="D1029" s="1"/>
      <c r="E1029" s="1"/>
      <c r="F1029" s="9"/>
      <c r="G1029" s="1"/>
    </row>
    <row r="1030" spans="1:7">
      <c r="A1030" s="1"/>
      <c r="B1030" s="71"/>
      <c r="C1030" s="1"/>
      <c r="D1030" s="1"/>
      <c r="E1030" s="1"/>
      <c r="F1030" s="9"/>
      <c r="G1030" s="1"/>
    </row>
    <row r="1031" spans="1:7">
      <c r="A1031" s="1"/>
      <c r="B1031" s="71"/>
      <c r="C1031" s="1"/>
      <c r="D1031" s="1"/>
      <c r="E1031" s="1"/>
      <c r="F1031" s="9"/>
      <c r="G1031" s="1"/>
    </row>
    <row r="1032" spans="1:7">
      <c r="A1032" s="1"/>
      <c r="B1032" s="71"/>
      <c r="C1032" s="1"/>
      <c r="D1032" s="1"/>
      <c r="E1032" s="1"/>
      <c r="F1032" s="9"/>
      <c r="G1032" s="1"/>
    </row>
    <row r="1033" spans="1:7">
      <c r="A1033" s="1"/>
      <c r="B1033" s="71"/>
      <c r="C1033" s="1"/>
      <c r="D1033" s="1"/>
      <c r="E1033" s="1"/>
      <c r="F1033" s="9"/>
      <c r="G1033" s="1"/>
    </row>
  </sheetData>
  <mergeCells count="39">
    <mergeCell ref="A18:E18"/>
    <mergeCell ref="A39:E39"/>
    <mergeCell ref="A842:E842"/>
    <mergeCell ref="A849:E849"/>
    <mergeCell ref="A838:E838"/>
    <mergeCell ref="A832:E832"/>
    <mergeCell ref="A827:E827"/>
    <mergeCell ref="A794:E794"/>
    <mergeCell ref="A221:E221"/>
    <mergeCell ref="A93:E93"/>
    <mergeCell ref="A89:E89"/>
    <mergeCell ref="A61:E61"/>
    <mergeCell ref="A44:E44"/>
    <mergeCell ref="A113:E113"/>
    <mergeCell ref="A154:E154"/>
    <mergeCell ref="A164:E164"/>
    <mergeCell ref="A169:E169"/>
    <mergeCell ref="A192:E192"/>
    <mergeCell ref="A648:E648"/>
    <mergeCell ref="A245:E245"/>
    <mergeCell ref="A350:E350"/>
    <mergeCell ref="A452:E452"/>
    <mergeCell ref="A465:E465"/>
    <mergeCell ref="A477:E477"/>
    <mergeCell ref="A481:E481"/>
    <mergeCell ref="A489:E489"/>
    <mergeCell ref="A593:E593"/>
    <mergeCell ref="A608:E608"/>
    <mergeCell ref="A622:E622"/>
    <mergeCell ref="A635:E635"/>
    <mergeCell ref="A909:E909"/>
    <mergeCell ref="A919:E919"/>
    <mergeCell ref="A938:E938"/>
    <mergeCell ref="A665:E665"/>
    <mergeCell ref="A682:E682"/>
    <mergeCell ref="A707:E707"/>
    <mergeCell ref="A765:E765"/>
    <mergeCell ref="A778:E778"/>
    <mergeCell ref="A788:E788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9"/>
  <sheetViews>
    <sheetView workbookViewId="0">
      <selection activeCell="L35" sqref="L35"/>
    </sheetView>
  </sheetViews>
  <sheetFormatPr defaultRowHeight="15"/>
  <cols>
    <col min="1" max="1" width="12.7109375" customWidth="1"/>
    <col min="4" max="4" width="15.42578125" customWidth="1"/>
    <col min="6" max="6" width="13.140625" customWidth="1"/>
    <col min="7" max="7" width="13.28515625" customWidth="1"/>
    <col min="9" max="9" width="12.28515625" customWidth="1"/>
    <col min="12" max="12" width="12.42578125" customWidth="1"/>
  </cols>
  <sheetData>
    <row r="1" spans="1:15" ht="15.75" thickBot="1">
      <c r="A1" s="187" t="s">
        <v>141</v>
      </c>
      <c r="B1" s="193"/>
      <c r="C1" s="193"/>
      <c r="D1" s="193"/>
      <c r="E1" s="193"/>
      <c r="F1" s="193"/>
      <c r="G1" s="194"/>
      <c r="I1" s="187" t="s">
        <v>142</v>
      </c>
      <c r="J1" s="193"/>
      <c r="K1" s="193"/>
      <c r="L1" s="193"/>
      <c r="M1" s="193"/>
      <c r="N1" s="193"/>
      <c r="O1" s="194"/>
    </row>
    <row r="2" spans="1:15" ht="16.5" thickBot="1">
      <c r="A2" s="22" t="s">
        <v>10</v>
      </c>
      <c r="B2" s="18" t="s">
        <v>6</v>
      </c>
      <c r="C2" s="7" t="s">
        <v>5</v>
      </c>
      <c r="D2" s="7" t="s">
        <v>7</v>
      </c>
      <c r="E2" s="7" t="s">
        <v>8</v>
      </c>
      <c r="F2" s="7" t="s">
        <v>9</v>
      </c>
      <c r="G2" s="19" t="s">
        <v>11</v>
      </c>
      <c r="I2" s="22" t="s">
        <v>10</v>
      </c>
      <c r="J2" s="18" t="s">
        <v>6</v>
      </c>
      <c r="K2" s="7" t="s">
        <v>5</v>
      </c>
      <c r="L2" s="7" t="s">
        <v>7</v>
      </c>
      <c r="M2" s="7" t="s">
        <v>8</v>
      </c>
      <c r="N2" s="7" t="s">
        <v>9</v>
      </c>
      <c r="O2" s="19" t="s">
        <v>11</v>
      </c>
    </row>
    <row r="3" spans="1:15">
      <c r="A3" s="1" t="s">
        <v>160</v>
      </c>
      <c r="B3" s="8" t="s">
        <v>338</v>
      </c>
      <c r="C3" s="1"/>
      <c r="D3" s="25" t="s">
        <v>21</v>
      </c>
      <c r="E3" s="10" t="s">
        <v>20</v>
      </c>
      <c r="F3" s="9">
        <v>33.540999999999997</v>
      </c>
      <c r="G3" s="1"/>
      <c r="I3" s="1" t="s">
        <v>135</v>
      </c>
      <c r="J3" s="8" t="s">
        <v>358</v>
      </c>
      <c r="K3" s="1" t="s">
        <v>272</v>
      </c>
      <c r="L3" s="25" t="s">
        <v>21</v>
      </c>
      <c r="M3" s="26" t="s">
        <v>57</v>
      </c>
      <c r="N3" s="9">
        <v>3.351</v>
      </c>
      <c r="O3" s="1"/>
    </row>
    <row r="4" spans="1:15">
      <c r="A4" s="1" t="s">
        <v>160</v>
      </c>
      <c r="B4" s="8" t="s">
        <v>339</v>
      </c>
      <c r="C4" s="1"/>
      <c r="D4" s="25" t="s">
        <v>21</v>
      </c>
      <c r="E4" s="10" t="s">
        <v>20</v>
      </c>
      <c r="F4" s="9">
        <v>11.297000000000001</v>
      </c>
      <c r="G4" s="1"/>
      <c r="I4" s="1" t="s">
        <v>135</v>
      </c>
      <c r="J4" s="8" t="s">
        <v>359</v>
      </c>
      <c r="K4" s="1" t="s">
        <v>272</v>
      </c>
      <c r="L4" s="12" t="s">
        <v>19</v>
      </c>
      <c r="M4" s="26" t="s">
        <v>57</v>
      </c>
      <c r="N4" s="9">
        <v>3.27</v>
      </c>
      <c r="O4" s="1"/>
    </row>
    <row r="5" spans="1:15">
      <c r="A5" s="1" t="s">
        <v>160</v>
      </c>
      <c r="B5" s="8" t="s">
        <v>340</v>
      </c>
      <c r="C5" s="1"/>
      <c r="D5" s="25" t="s">
        <v>21</v>
      </c>
      <c r="E5" s="10" t="s">
        <v>20</v>
      </c>
      <c r="F5" s="9">
        <v>252.09899999999999</v>
      </c>
      <c r="G5" s="1"/>
      <c r="I5" s="1" t="s">
        <v>135</v>
      </c>
      <c r="J5" s="8" t="s">
        <v>360</v>
      </c>
      <c r="K5" s="1" t="s">
        <v>272</v>
      </c>
      <c r="L5" s="12" t="s">
        <v>19</v>
      </c>
      <c r="M5" s="26" t="s">
        <v>57</v>
      </c>
      <c r="N5" s="9">
        <v>0.95099999999999996</v>
      </c>
      <c r="O5" s="1"/>
    </row>
    <row r="6" spans="1:15">
      <c r="A6" s="1" t="s">
        <v>160</v>
      </c>
      <c r="B6" s="8" t="s">
        <v>341</v>
      </c>
      <c r="C6" s="1" t="s">
        <v>342</v>
      </c>
      <c r="D6" s="25" t="s">
        <v>21</v>
      </c>
      <c r="E6" s="10" t="s">
        <v>20</v>
      </c>
      <c r="F6" s="9">
        <v>7.98</v>
      </c>
      <c r="G6" s="1"/>
      <c r="I6" s="1" t="s">
        <v>135</v>
      </c>
      <c r="J6" s="8" t="s">
        <v>361</v>
      </c>
      <c r="K6" s="1" t="s">
        <v>272</v>
      </c>
      <c r="L6" s="12" t="s">
        <v>19</v>
      </c>
      <c r="M6" s="26" t="s">
        <v>57</v>
      </c>
      <c r="N6" s="9">
        <v>1.046</v>
      </c>
      <c r="O6" s="1"/>
    </row>
    <row r="7" spans="1:15">
      <c r="A7" s="1" t="s">
        <v>160</v>
      </c>
      <c r="B7" s="8" t="s">
        <v>343</v>
      </c>
      <c r="C7" s="1"/>
      <c r="D7" s="25" t="s">
        <v>21</v>
      </c>
      <c r="E7" s="10" t="s">
        <v>20</v>
      </c>
      <c r="F7" s="9">
        <v>42.192</v>
      </c>
      <c r="G7" s="1"/>
      <c r="I7" s="1" t="s">
        <v>135</v>
      </c>
      <c r="J7" s="8" t="s">
        <v>362</v>
      </c>
      <c r="K7" s="1" t="s">
        <v>272</v>
      </c>
      <c r="L7" s="12" t="s">
        <v>19</v>
      </c>
      <c r="M7" s="26" t="s">
        <v>57</v>
      </c>
      <c r="N7" s="9">
        <v>2.0230000000000001</v>
      </c>
      <c r="O7" s="1"/>
    </row>
    <row r="8" spans="1:15">
      <c r="A8" s="1" t="s">
        <v>160</v>
      </c>
      <c r="B8" s="8" t="s">
        <v>344</v>
      </c>
      <c r="C8" s="1"/>
      <c r="D8" s="23" t="s">
        <v>22</v>
      </c>
      <c r="E8" s="10" t="s">
        <v>20</v>
      </c>
      <c r="F8" s="9">
        <v>11.862</v>
      </c>
      <c r="G8" s="1"/>
      <c r="I8" s="1" t="s">
        <v>135</v>
      </c>
      <c r="J8" s="8" t="s">
        <v>363</v>
      </c>
      <c r="K8" s="1" t="s">
        <v>272</v>
      </c>
      <c r="L8" s="23" t="s">
        <v>22</v>
      </c>
      <c r="M8" s="26" t="s">
        <v>57</v>
      </c>
      <c r="N8" s="9">
        <v>4.0199999999999996</v>
      </c>
      <c r="O8" s="1"/>
    </row>
    <row r="9" spans="1:15">
      <c r="A9" s="1" t="s">
        <v>160</v>
      </c>
      <c r="B9" s="8" t="s">
        <v>345</v>
      </c>
      <c r="C9" s="1"/>
      <c r="D9" s="12" t="s">
        <v>19</v>
      </c>
      <c r="E9" s="10" t="s">
        <v>20</v>
      </c>
      <c r="F9" s="9">
        <v>1.5349999999999999</v>
      </c>
      <c r="G9" s="1"/>
      <c r="I9" s="1" t="s">
        <v>135</v>
      </c>
      <c r="J9" s="8" t="s">
        <v>364</v>
      </c>
      <c r="K9" s="1" t="s">
        <v>272</v>
      </c>
      <c r="L9" s="25" t="s">
        <v>21</v>
      </c>
      <c r="M9" s="26" t="s">
        <v>57</v>
      </c>
      <c r="N9" s="9">
        <v>38.17</v>
      </c>
      <c r="O9" s="1"/>
    </row>
    <row r="10" spans="1:15">
      <c r="A10" s="1" t="s">
        <v>160</v>
      </c>
      <c r="B10" s="8" t="s">
        <v>346</v>
      </c>
      <c r="C10" s="1"/>
      <c r="D10" s="12" t="s">
        <v>19</v>
      </c>
      <c r="E10" s="10" t="s">
        <v>20</v>
      </c>
      <c r="F10" s="9">
        <v>14.507</v>
      </c>
      <c r="G10" s="1"/>
      <c r="I10" s="1" t="s">
        <v>135</v>
      </c>
      <c r="J10" s="8" t="s">
        <v>365</v>
      </c>
      <c r="K10" s="1" t="s">
        <v>272</v>
      </c>
      <c r="L10" s="25" t="s">
        <v>21</v>
      </c>
      <c r="M10" s="26" t="s">
        <v>57</v>
      </c>
      <c r="N10" s="9">
        <v>4.3140000000000001</v>
      </c>
      <c r="O10" s="1"/>
    </row>
    <row r="11" spans="1:15">
      <c r="A11" s="1" t="s">
        <v>160</v>
      </c>
      <c r="B11" s="8" t="s">
        <v>347</v>
      </c>
      <c r="C11" s="1"/>
      <c r="D11" s="25" t="s">
        <v>21</v>
      </c>
      <c r="E11" s="10" t="s">
        <v>20</v>
      </c>
      <c r="F11" s="9">
        <v>3.4369999999999998</v>
      </c>
      <c r="G11" s="1"/>
      <c r="I11" s="1" t="s">
        <v>135</v>
      </c>
      <c r="J11" s="8" t="s">
        <v>366</v>
      </c>
      <c r="K11" s="1" t="s">
        <v>272</v>
      </c>
      <c r="L11" s="25" t="s">
        <v>21</v>
      </c>
      <c r="M11" s="26" t="s">
        <v>57</v>
      </c>
      <c r="N11" s="9">
        <v>3.0350000000000001</v>
      </c>
      <c r="O11" s="1"/>
    </row>
    <row r="12" spans="1:15">
      <c r="A12" s="1" t="s">
        <v>160</v>
      </c>
      <c r="B12" s="8" t="s">
        <v>348</v>
      </c>
      <c r="C12" s="1"/>
      <c r="D12" s="25" t="s">
        <v>21</v>
      </c>
      <c r="E12" s="10" t="s">
        <v>20</v>
      </c>
      <c r="F12" s="9">
        <v>20.161999999999999</v>
      </c>
      <c r="G12" s="1"/>
      <c r="I12" s="1" t="s">
        <v>135</v>
      </c>
      <c r="J12" s="8" t="s">
        <v>367</v>
      </c>
      <c r="K12" s="1" t="s">
        <v>272</v>
      </c>
      <c r="L12" s="25" t="s">
        <v>21</v>
      </c>
      <c r="M12" s="26" t="s">
        <v>57</v>
      </c>
      <c r="N12" s="9">
        <v>4.8890000000000002</v>
      </c>
      <c r="O12" s="1"/>
    </row>
    <row r="13" spans="1:15">
      <c r="A13" s="1" t="s">
        <v>160</v>
      </c>
      <c r="B13" s="8" t="s">
        <v>349</v>
      </c>
      <c r="C13" s="1"/>
      <c r="D13" s="12" t="s">
        <v>19</v>
      </c>
      <c r="E13" s="10" t="s">
        <v>20</v>
      </c>
      <c r="F13" s="9">
        <v>6.9039999999999999</v>
      </c>
      <c r="G13" s="1"/>
      <c r="I13" s="1" t="s">
        <v>46</v>
      </c>
      <c r="J13" s="8" t="s">
        <v>368</v>
      </c>
      <c r="K13" s="1"/>
      <c r="L13" s="12" t="s">
        <v>19</v>
      </c>
      <c r="M13" s="26" t="s">
        <v>57</v>
      </c>
      <c r="N13" s="9">
        <v>1.46</v>
      </c>
      <c r="O13" s="1"/>
    </row>
    <row r="14" spans="1:15">
      <c r="A14" s="1" t="s">
        <v>160</v>
      </c>
      <c r="B14" s="8" t="s">
        <v>350</v>
      </c>
      <c r="C14" s="1"/>
      <c r="D14" s="25" t="s">
        <v>21</v>
      </c>
      <c r="E14" s="10" t="s">
        <v>20</v>
      </c>
      <c r="F14" s="9">
        <v>1.0489999999999999</v>
      </c>
      <c r="G14" s="1"/>
      <c r="I14" s="1" t="s">
        <v>46</v>
      </c>
      <c r="J14" s="8" t="s">
        <v>369</v>
      </c>
      <c r="K14" s="1"/>
      <c r="L14" s="12" t="s">
        <v>19</v>
      </c>
      <c r="M14" s="26" t="s">
        <v>57</v>
      </c>
      <c r="N14" s="9">
        <v>3.81</v>
      </c>
      <c r="O14" s="1"/>
    </row>
    <row r="15" spans="1:15">
      <c r="A15" s="1" t="s">
        <v>160</v>
      </c>
      <c r="B15" s="8" t="s">
        <v>351</v>
      </c>
      <c r="C15" s="1"/>
      <c r="D15" s="25" t="s">
        <v>21</v>
      </c>
      <c r="E15" s="10" t="s">
        <v>20</v>
      </c>
      <c r="F15" s="9">
        <v>17.628</v>
      </c>
      <c r="G15" s="1"/>
      <c r="I15" s="1" t="s">
        <v>46</v>
      </c>
      <c r="J15" s="8" t="s">
        <v>370</v>
      </c>
      <c r="K15" s="1"/>
      <c r="L15" s="12" t="s">
        <v>19</v>
      </c>
      <c r="M15" s="26" t="s">
        <v>57</v>
      </c>
      <c r="N15" s="9">
        <v>8.4849999999999994</v>
      </c>
      <c r="O15" s="1"/>
    </row>
    <row r="16" spans="1:15">
      <c r="A16" s="1" t="s">
        <v>160</v>
      </c>
      <c r="B16" s="8" t="s">
        <v>352</v>
      </c>
      <c r="C16" s="1"/>
      <c r="D16" s="23" t="s">
        <v>22</v>
      </c>
      <c r="E16" s="10" t="s">
        <v>20</v>
      </c>
      <c r="F16" s="9">
        <v>265.84100000000001</v>
      </c>
      <c r="G16" s="1"/>
      <c r="I16" s="1" t="s">
        <v>46</v>
      </c>
      <c r="J16" s="8" t="s">
        <v>371</v>
      </c>
      <c r="K16" s="1"/>
      <c r="L16" s="12" t="s">
        <v>19</v>
      </c>
      <c r="M16" s="26" t="s">
        <v>57</v>
      </c>
      <c r="N16" s="9">
        <v>8.4849999999999994</v>
      </c>
      <c r="O16" s="1"/>
    </row>
    <row r="17" spans="1:15">
      <c r="A17" s="1" t="s">
        <v>160</v>
      </c>
      <c r="B17" s="8" t="s">
        <v>353</v>
      </c>
      <c r="C17" s="1"/>
      <c r="D17" s="25" t="s">
        <v>21</v>
      </c>
      <c r="E17" s="10" t="s">
        <v>20</v>
      </c>
      <c r="F17" s="9">
        <v>40.442999999999998</v>
      </c>
      <c r="G17" s="1"/>
      <c r="I17" s="1" t="s">
        <v>46</v>
      </c>
      <c r="J17" s="8" t="s">
        <v>372</v>
      </c>
      <c r="K17" s="1"/>
      <c r="L17" s="12" t="s">
        <v>19</v>
      </c>
      <c r="M17" s="26" t="s">
        <v>57</v>
      </c>
      <c r="N17" s="9">
        <v>1.371</v>
      </c>
      <c r="O17" s="1"/>
    </row>
    <row r="18" spans="1:15">
      <c r="A18" s="1" t="s">
        <v>160</v>
      </c>
      <c r="B18" s="8" t="s">
        <v>354</v>
      </c>
      <c r="C18" s="1"/>
      <c r="D18" s="25" t="s">
        <v>21</v>
      </c>
      <c r="E18" s="10" t="s">
        <v>20</v>
      </c>
      <c r="F18" s="9">
        <v>80.594999999999999</v>
      </c>
      <c r="G18" s="1"/>
      <c r="I18" s="1" t="s">
        <v>46</v>
      </c>
      <c r="J18" s="8" t="s">
        <v>373</v>
      </c>
      <c r="K18" s="1"/>
      <c r="L18" s="12" t="s">
        <v>19</v>
      </c>
      <c r="M18" s="26" t="s">
        <v>57</v>
      </c>
      <c r="N18" s="9">
        <v>0.84499999999999997</v>
      </c>
      <c r="O18" s="1"/>
    </row>
    <row r="19" spans="1:15">
      <c r="A19" s="1" t="s">
        <v>160</v>
      </c>
      <c r="B19" s="8" t="s">
        <v>355</v>
      </c>
      <c r="C19" s="1"/>
      <c r="D19" s="23" t="s">
        <v>22</v>
      </c>
      <c r="E19" s="10" t="s">
        <v>20</v>
      </c>
      <c r="F19" s="9">
        <v>99.31</v>
      </c>
      <c r="G19" s="1"/>
      <c r="I19" s="1" t="s">
        <v>46</v>
      </c>
      <c r="J19" s="8" t="s">
        <v>374</v>
      </c>
      <c r="K19" s="1"/>
      <c r="L19" s="12" t="s">
        <v>19</v>
      </c>
      <c r="M19" s="26" t="s">
        <v>57</v>
      </c>
      <c r="N19" s="9">
        <v>0.31</v>
      </c>
      <c r="O19" s="1"/>
    </row>
    <row r="20" spans="1:15">
      <c r="A20" s="1" t="s">
        <v>160</v>
      </c>
      <c r="B20" s="8" t="s">
        <v>356</v>
      </c>
      <c r="C20" s="1"/>
      <c r="D20" s="25" t="s">
        <v>21</v>
      </c>
      <c r="E20" s="10" t="s">
        <v>20</v>
      </c>
      <c r="F20" s="9">
        <v>3.907</v>
      </c>
      <c r="G20" s="1"/>
      <c r="I20" s="1" t="s">
        <v>46</v>
      </c>
      <c r="J20" s="8" t="s">
        <v>375</v>
      </c>
      <c r="K20" s="1"/>
      <c r="L20" s="25" t="s">
        <v>21</v>
      </c>
      <c r="M20" s="26" t="s">
        <v>57</v>
      </c>
      <c r="N20" s="9">
        <v>0.94099999999999995</v>
      </c>
      <c r="O20" s="1"/>
    </row>
    <row r="21" spans="1:15">
      <c r="A21" s="1" t="s">
        <v>132</v>
      </c>
      <c r="B21" s="8" t="s">
        <v>357</v>
      </c>
      <c r="C21" s="1"/>
      <c r="D21" s="25" t="s">
        <v>21</v>
      </c>
      <c r="E21" s="10" t="s">
        <v>20</v>
      </c>
      <c r="F21" s="9">
        <v>5.4039999999999999</v>
      </c>
      <c r="G21" s="1"/>
      <c r="I21" s="1" t="s">
        <v>46</v>
      </c>
      <c r="J21" s="8" t="s">
        <v>376</v>
      </c>
      <c r="K21" s="1"/>
      <c r="L21" s="25" t="s">
        <v>21</v>
      </c>
      <c r="M21" s="26" t="s">
        <v>57</v>
      </c>
      <c r="N21" s="9">
        <v>1.137</v>
      </c>
      <c r="O21" s="1"/>
    </row>
    <row r="22" spans="1:15">
      <c r="A22" s="1"/>
      <c r="B22" s="8"/>
      <c r="C22" s="1"/>
      <c r="D22" s="1"/>
      <c r="E22" s="1"/>
      <c r="F22" s="9"/>
      <c r="G22" s="1"/>
      <c r="I22" s="1" t="s">
        <v>46</v>
      </c>
      <c r="J22" s="8" t="s">
        <v>377</v>
      </c>
      <c r="K22" s="1"/>
      <c r="L22" s="25" t="s">
        <v>21</v>
      </c>
      <c r="M22" s="26" t="s">
        <v>57</v>
      </c>
      <c r="N22" s="9">
        <v>0.43</v>
      </c>
      <c r="O22" s="1"/>
    </row>
    <row r="23" spans="1:15">
      <c r="A23" s="1"/>
      <c r="B23" s="8"/>
      <c r="C23" s="1"/>
      <c r="D23" s="1"/>
      <c r="E23" s="1"/>
      <c r="F23" s="9"/>
      <c r="G23" s="1"/>
      <c r="I23" s="1" t="s">
        <v>46</v>
      </c>
      <c r="J23" s="8" t="s">
        <v>378</v>
      </c>
      <c r="K23" s="1"/>
      <c r="L23" s="25" t="s">
        <v>21</v>
      </c>
      <c r="M23" s="26" t="s">
        <v>57</v>
      </c>
      <c r="N23" s="9">
        <v>0.44</v>
      </c>
      <c r="O23" s="1"/>
    </row>
    <row r="24" spans="1:15">
      <c r="A24" s="1"/>
      <c r="B24" s="8"/>
      <c r="C24" s="1"/>
      <c r="D24" s="1"/>
      <c r="E24" s="1"/>
      <c r="F24" s="9"/>
      <c r="G24" s="1"/>
      <c r="I24" s="1" t="s">
        <v>46</v>
      </c>
      <c r="J24" s="8" t="s">
        <v>379</v>
      </c>
      <c r="K24" s="1"/>
      <c r="L24" s="25" t="s">
        <v>21</v>
      </c>
      <c r="M24" s="26" t="s">
        <v>57</v>
      </c>
      <c r="N24" s="9">
        <v>5.0659999999999998</v>
      </c>
      <c r="O24" s="1"/>
    </row>
    <row r="25" spans="1:15">
      <c r="A25" s="1"/>
      <c r="B25" s="8"/>
      <c r="C25" s="1"/>
      <c r="D25" s="1"/>
      <c r="E25" s="1"/>
      <c r="F25" s="9"/>
      <c r="G25" s="1"/>
      <c r="I25" s="1"/>
      <c r="J25" s="8"/>
      <c r="K25" s="1"/>
      <c r="L25" s="25"/>
      <c r="M25" s="26"/>
      <c r="N25" s="9"/>
      <c r="O25" s="1"/>
    </row>
    <row r="26" spans="1:15">
      <c r="A26" s="1"/>
      <c r="B26" s="8"/>
      <c r="C26" s="1"/>
      <c r="D26" s="1"/>
      <c r="E26" s="1"/>
      <c r="F26" s="9"/>
      <c r="G26" s="1"/>
      <c r="I26" s="1"/>
      <c r="J26" s="8"/>
      <c r="K26" s="1"/>
      <c r="L26" s="25"/>
      <c r="M26" s="26"/>
      <c r="N26" s="9"/>
      <c r="O26" s="1"/>
    </row>
    <row r="27" spans="1:15">
      <c r="A27" s="1"/>
      <c r="B27" s="8"/>
      <c r="C27" s="1"/>
      <c r="D27" s="1"/>
      <c r="E27" s="1"/>
      <c r="F27" s="9"/>
      <c r="G27" s="1"/>
      <c r="I27" s="1"/>
      <c r="J27" s="8"/>
      <c r="K27" s="1"/>
      <c r="L27" s="25"/>
      <c r="M27" s="26"/>
      <c r="N27" s="9"/>
      <c r="O27" s="1"/>
    </row>
    <row r="28" spans="1:15">
      <c r="A28" s="1"/>
      <c r="B28" s="8"/>
      <c r="C28" s="1"/>
      <c r="D28" s="1"/>
      <c r="E28" s="1"/>
      <c r="F28" s="9"/>
      <c r="G28" s="1"/>
      <c r="I28" s="1"/>
      <c r="J28" s="8"/>
      <c r="K28" s="1"/>
      <c r="L28" s="25"/>
      <c r="M28" s="26"/>
      <c r="N28" s="9"/>
      <c r="O28" s="1"/>
    </row>
    <row r="29" spans="1:15">
      <c r="A29" s="1"/>
      <c r="B29" s="8"/>
      <c r="C29" s="1"/>
      <c r="D29" s="1"/>
      <c r="E29" s="1"/>
      <c r="F29" s="9"/>
      <c r="G29" s="1"/>
      <c r="I29" s="1"/>
      <c r="J29" s="8"/>
      <c r="K29" s="1"/>
      <c r="L29" s="25"/>
      <c r="M29" s="26"/>
      <c r="N29" s="9"/>
      <c r="O29" s="1"/>
    </row>
    <row r="30" spans="1:15">
      <c r="A30" s="1"/>
      <c r="B30" s="8"/>
      <c r="C30" s="1"/>
      <c r="D30" s="1"/>
      <c r="E30" s="1"/>
      <c r="F30" s="9"/>
      <c r="G30" s="1"/>
      <c r="I30" s="1"/>
      <c r="J30" s="8"/>
      <c r="K30" s="1"/>
      <c r="L30" s="25"/>
      <c r="M30" s="26"/>
      <c r="N30" s="9"/>
      <c r="O30" s="1"/>
    </row>
    <row r="31" spans="1:15">
      <c r="A31" s="1"/>
      <c r="B31" s="8"/>
      <c r="C31" s="1"/>
      <c r="D31" s="1"/>
      <c r="E31" s="1"/>
      <c r="F31" s="9"/>
      <c r="G31" s="1"/>
      <c r="I31" s="1"/>
      <c r="J31" s="8"/>
      <c r="K31" s="1"/>
      <c r="L31" s="25"/>
      <c r="M31" s="26"/>
      <c r="N31" s="9"/>
      <c r="O31" s="1"/>
    </row>
    <row r="32" spans="1:15" ht="15.75" thickBot="1">
      <c r="A32" s="1"/>
      <c r="B32" s="8"/>
      <c r="C32" s="1"/>
      <c r="D32" s="1"/>
      <c r="E32" s="1"/>
      <c r="F32" s="9"/>
      <c r="G32" s="1"/>
      <c r="I32" s="1"/>
      <c r="J32" s="8"/>
      <c r="K32" s="1"/>
      <c r="L32" s="25"/>
      <c r="M32" s="26"/>
      <c r="N32" s="9"/>
      <c r="O32" s="1"/>
    </row>
    <row r="33" spans="1:15" ht="15.75" thickBot="1">
      <c r="A33" s="188"/>
      <c r="B33" s="185"/>
      <c r="C33" s="185"/>
      <c r="D33" s="185"/>
      <c r="E33" s="186"/>
      <c r="F33" s="39">
        <f>F3+F4+F5+F6+F7+F8+F9+F10+F11++F12+F13+F14+F15+F16+F17+F18+F19+F20+F21</f>
        <v>919.6930000000001</v>
      </c>
      <c r="G33" s="14"/>
      <c r="I33" s="195"/>
      <c r="J33" s="193"/>
      <c r="K33" s="193"/>
      <c r="L33" s="193"/>
      <c r="M33" s="194"/>
      <c r="N33" s="39">
        <f>N3+N4+N5+N6+N7+N8+N9+N10+N11+N12+N13+N14+N15+N16+N17+N18+N19+N20+N21+N22+N23+N24</f>
        <v>97.849000000000004</v>
      </c>
      <c r="O33" s="38"/>
    </row>
    <row r="35" spans="1:15">
      <c r="D35" s="4" t="s">
        <v>413</v>
      </c>
      <c r="L35" s="4" t="s">
        <v>414</v>
      </c>
    </row>
    <row r="36" spans="1:15">
      <c r="D36" s="4"/>
    </row>
    <row r="37" spans="1:15">
      <c r="F37" s="31"/>
    </row>
    <row r="38" spans="1:15">
      <c r="M38" s="31">
        <f>N24+N23+N22+N21+N20+N19+N18+N17+N16+N15+N14+N13+N12+N11+N10+N9+N8+N7+N6+N5</f>
        <v>91.228000000000009</v>
      </c>
    </row>
    <row r="39" spans="1:15">
      <c r="M39" s="31"/>
    </row>
  </sheetData>
  <mergeCells count="4">
    <mergeCell ref="A1:G1"/>
    <mergeCell ref="A33:E33"/>
    <mergeCell ref="I1:O1"/>
    <mergeCell ref="I33:M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33"/>
  <sheetViews>
    <sheetView workbookViewId="0">
      <selection activeCell="M30" sqref="M30"/>
    </sheetView>
  </sheetViews>
  <sheetFormatPr defaultRowHeight="15"/>
  <cols>
    <col min="1" max="1" width="17.7109375" customWidth="1"/>
    <col min="2" max="2" width="10.28515625" style="78" customWidth="1"/>
    <col min="3" max="3" width="20.28515625" customWidth="1"/>
    <col min="4" max="4" width="15.85546875" customWidth="1"/>
    <col min="5" max="5" width="5.28515625" customWidth="1"/>
    <col min="6" max="6" width="12.5703125" customWidth="1"/>
    <col min="7" max="7" width="34.28515625" customWidth="1"/>
  </cols>
  <sheetData>
    <row r="1" spans="1:9" s="2" customFormat="1" ht="18.75">
      <c r="A1" s="113" t="s">
        <v>0</v>
      </c>
      <c r="B1" s="114"/>
      <c r="C1" s="114"/>
      <c r="D1" s="114"/>
      <c r="E1" s="114"/>
      <c r="F1" s="114"/>
      <c r="G1" s="114"/>
    </row>
    <row r="2" spans="1:9" s="2" customFormat="1">
      <c r="A2" s="115"/>
      <c r="B2" s="115"/>
      <c r="C2" s="115"/>
      <c r="D2" s="115"/>
      <c r="E2" s="115"/>
      <c r="F2" s="115"/>
      <c r="G2" s="115"/>
    </row>
    <row r="3" spans="1:9" s="2" customFormat="1" ht="18.75">
      <c r="A3" s="114" t="s">
        <v>1</v>
      </c>
      <c r="B3" s="114"/>
      <c r="C3" s="114"/>
      <c r="D3" s="114"/>
      <c r="E3" s="114"/>
      <c r="F3" s="114"/>
      <c r="G3" s="114"/>
    </row>
    <row r="4" spans="1:9" s="2" customFormat="1" ht="18.75">
      <c r="A4" s="114" t="s">
        <v>2</v>
      </c>
      <c r="B4" s="114"/>
      <c r="C4" s="114"/>
      <c r="D4" s="114"/>
      <c r="E4" s="114"/>
      <c r="F4" s="114"/>
      <c r="G4" s="114"/>
    </row>
    <row r="5" spans="1:9" s="2" customFormat="1" ht="18.75">
      <c r="A5" s="116" t="s">
        <v>3</v>
      </c>
      <c r="B5" s="116"/>
      <c r="C5" s="116"/>
      <c r="D5" s="116"/>
      <c r="E5" s="116"/>
      <c r="F5" s="116"/>
      <c r="G5" s="116"/>
    </row>
    <row r="6" spans="1:9" s="2" customFormat="1" ht="18">
      <c r="A6" s="117"/>
      <c r="B6" s="117"/>
      <c r="C6" s="117"/>
      <c r="D6" s="117"/>
      <c r="E6" s="117"/>
      <c r="F6" s="117"/>
      <c r="G6" s="118"/>
    </row>
    <row r="7" spans="1:9" s="2" customFormat="1" ht="18.75" thickBot="1">
      <c r="A7" s="119"/>
      <c r="B7" s="119"/>
      <c r="C7" s="119"/>
      <c r="D7" s="119"/>
      <c r="E7" s="119"/>
      <c r="F7" s="119"/>
      <c r="G7" s="119"/>
      <c r="I7" s="5"/>
    </row>
    <row r="8" spans="1:9" s="4" customFormat="1" ht="19.5" thickBot="1">
      <c r="A8" s="103" t="s">
        <v>4</v>
      </c>
      <c r="B8" s="104"/>
      <c r="C8" s="104"/>
      <c r="D8" s="104"/>
      <c r="E8" s="104"/>
      <c r="F8" s="104"/>
      <c r="G8" s="105"/>
      <c r="I8" s="6"/>
    </row>
    <row r="9" spans="1:9" s="4" customFormat="1" ht="15.75" thickBot="1">
      <c r="A9" s="110" t="s">
        <v>62</v>
      </c>
      <c r="B9" s="111"/>
      <c r="C9" s="111"/>
      <c r="D9" s="111"/>
      <c r="E9" s="111"/>
      <c r="F9" s="111"/>
      <c r="G9" s="112"/>
    </row>
    <row r="10" spans="1:9" ht="16.5" thickBot="1">
      <c r="A10" s="17" t="s">
        <v>10</v>
      </c>
      <c r="B10" s="70" t="s">
        <v>6</v>
      </c>
      <c r="C10" s="7" t="s">
        <v>5</v>
      </c>
      <c r="D10" s="7" t="s">
        <v>7</v>
      </c>
      <c r="E10" s="7" t="s">
        <v>8</v>
      </c>
      <c r="F10" s="7" t="s">
        <v>9</v>
      </c>
      <c r="G10" s="19" t="s">
        <v>11</v>
      </c>
      <c r="H10" s="41" t="s">
        <v>216</v>
      </c>
    </row>
    <row r="11" spans="1:9">
      <c r="A11" s="3" t="s">
        <v>12</v>
      </c>
      <c r="B11" s="71" t="s">
        <v>14</v>
      </c>
      <c r="C11" s="88" t="s">
        <v>777</v>
      </c>
      <c r="D11" s="23" t="s">
        <v>21</v>
      </c>
      <c r="E11" s="10" t="s">
        <v>20</v>
      </c>
      <c r="F11" s="9">
        <v>21.027999999999999</v>
      </c>
      <c r="G11" s="3"/>
    </row>
    <row r="12" spans="1:9">
      <c r="A12" s="3" t="s">
        <v>12</v>
      </c>
      <c r="B12" s="71" t="s">
        <v>15</v>
      </c>
      <c r="C12" s="89" t="s">
        <v>778</v>
      </c>
      <c r="D12" s="23" t="s">
        <v>22</v>
      </c>
      <c r="E12" s="10" t="s">
        <v>20</v>
      </c>
      <c r="F12" s="9">
        <v>2.5</v>
      </c>
      <c r="G12" s="1"/>
    </row>
    <row r="13" spans="1:9">
      <c r="A13" s="3" t="s">
        <v>12</v>
      </c>
      <c r="B13" s="71" t="s">
        <v>16</v>
      </c>
      <c r="C13" s="89" t="s">
        <v>778</v>
      </c>
      <c r="D13" s="23" t="s">
        <v>22</v>
      </c>
      <c r="E13" s="10" t="s">
        <v>20</v>
      </c>
      <c r="F13" s="9">
        <v>5.202</v>
      </c>
      <c r="G13" s="1"/>
    </row>
    <row r="14" spans="1:9">
      <c r="A14" s="3" t="s">
        <v>12</v>
      </c>
      <c r="B14" s="71" t="s">
        <v>17</v>
      </c>
      <c r="C14" s="89" t="s">
        <v>779</v>
      </c>
      <c r="D14" s="23" t="s">
        <v>22</v>
      </c>
      <c r="E14" s="10" t="s">
        <v>20</v>
      </c>
      <c r="F14" s="9">
        <v>2.8</v>
      </c>
      <c r="G14" s="1"/>
    </row>
    <row r="15" spans="1:9">
      <c r="A15" s="3" t="s">
        <v>12</v>
      </c>
      <c r="B15" s="71" t="s">
        <v>13</v>
      </c>
      <c r="C15" s="89" t="s">
        <v>779</v>
      </c>
      <c r="D15" s="23" t="s">
        <v>21</v>
      </c>
      <c r="E15" s="10" t="s">
        <v>20</v>
      </c>
      <c r="F15" s="9">
        <v>1.1000000000000001</v>
      </c>
      <c r="G15" s="1"/>
      <c r="I15" s="31"/>
    </row>
    <row r="16" spans="1:9" ht="15.75" thickBot="1">
      <c r="A16" s="24" t="s">
        <v>12</v>
      </c>
      <c r="B16" s="72" t="s">
        <v>18</v>
      </c>
      <c r="C16" s="90" t="s">
        <v>780</v>
      </c>
      <c r="D16" s="25" t="s">
        <v>19</v>
      </c>
      <c r="E16" s="26" t="s">
        <v>20</v>
      </c>
      <c r="F16" s="11">
        <v>2.762</v>
      </c>
      <c r="G16" s="12"/>
    </row>
    <row r="17" spans="1:9" ht="15.75" thickBot="1">
      <c r="A17" s="123"/>
      <c r="B17" s="124"/>
      <c r="C17" s="124"/>
      <c r="D17" s="124"/>
      <c r="E17" s="125"/>
      <c r="F17" s="33">
        <f>F11+F12+F13+F14+F15+F16</f>
        <v>35.391999999999996</v>
      </c>
      <c r="G17" s="21"/>
    </row>
    <row r="18" spans="1:9" ht="15.75" thickBot="1">
      <c r="A18" s="120" t="s">
        <v>61</v>
      </c>
      <c r="B18" s="121"/>
      <c r="C18" s="121"/>
      <c r="D18" s="121"/>
      <c r="E18" s="121"/>
      <c r="F18" s="121"/>
      <c r="G18" s="122"/>
    </row>
    <row r="19" spans="1:9" ht="16.5" thickBot="1">
      <c r="A19" s="22" t="s">
        <v>10</v>
      </c>
      <c r="B19" s="70" t="s">
        <v>6</v>
      </c>
      <c r="C19" s="7" t="s">
        <v>5</v>
      </c>
      <c r="D19" s="7" t="s">
        <v>7</v>
      </c>
      <c r="E19" s="7" t="s">
        <v>8</v>
      </c>
      <c r="F19" s="7" t="s">
        <v>9</v>
      </c>
      <c r="G19" s="19" t="s">
        <v>11</v>
      </c>
      <c r="H19" s="41" t="s">
        <v>215</v>
      </c>
    </row>
    <row r="20" spans="1:9">
      <c r="A20" s="1" t="s">
        <v>40</v>
      </c>
      <c r="B20" s="71" t="s">
        <v>23</v>
      </c>
      <c r="C20" s="82" t="s">
        <v>781</v>
      </c>
      <c r="D20" s="23" t="s">
        <v>22</v>
      </c>
      <c r="E20" s="10" t="s">
        <v>41</v>
      </c>
      <c r="F20" s="9">
        <v>3.3889999999999998</v>
      </c>
      <c r="G20" s="1"/>
    </row>
    <row r="21" spans="1:9">
      <c r="A21" s="1" t="s">
        <v>40</v>
      </c>
      <c r="B21" s="71" t="s">
        <v>24</v>
      </c>
      <c r="C21" s="82" t="s">
        <v>781</v>
      </c>
      <c r="D21" s="23" t="s">
        <v>19</v>
      </c>
      <c r="E21" s="10" t="s">
        <v>42</v>
      </c>
      <c r="F21" s="9">
        <v>14.288</v>
      </c>
      <c r="G21" s="1"/>
    </row>
    <row r="22" spans="1:9">
      <c r="A22" s="1" t="s">
        <v>40</v>
      </c>
      <c r="B22" s="71" t="s">
        <v>25</v>
      </c>
      <c r="C22" s="82" t="s">
        <v>782</v>
      </c>
      <c r="D22" s="23" t="s">
        <v>21</v>
      </c>
      <c r="E22" s="10" t="s">
        <v>20</v>
      </c>
      <c r="F22" s="9">
        <v>47.786000000000001</v>
      </c>
      <c r="G22" s="1"/>
    </row>
    <row r="23" spans="1:9">
      <c r="A23" s="1" t="s">
        <v>40</v>
      </c>
      <c r="B23" s="71" t="s">
        <v>26</v>
      </c>
      <c r="C23" s="82" t="s">
        <v>782</v>
      </c>
      <c r="D23" s="23" t="s">
        <v>19</v>
      </c>
      <c r="E23" s="10" t="s">
        <v>20</v>
      </c>
      <c r="F23" s="9">
        <v>13.397</v>
      </c>
      <c r="G23" s="1"/>
    </row>
    <row r="24" spans="1:9">
      <c r="A24" s="1" t="s">
        <v>40</v>
      </c>
      <c r="B24" s="71" t="s">
        <v>27</v>
      </c>
      <c r="C24" s="82" t="s">
        <v>783</v>
      </c>
      <c r="D24" s="23" t="s">
        <v>21</v>
      </c>
      <c r="E24" s="10" t="s">
        <v>20</v>
      </c>
      <c r="F24" s="9">
        <v>1.627</v>
      </c>
      <c r="G24" s="1"/>
    </row>
    <row r="25" spans="1:9">
      <c r="A25" s="1" t="s">
        <v>40</v>
      </c>
      <c r="B25" s="71" t="s">
        <v>28</v>
      </c>
      <c r="C25" s="82" t="s">
        <v>784</v>
      </c>
      <c r="D25" s="23" t="s">
        <v>21</v>
      </c>
      <c r="E25" s="10" t="s">
        <v>20</v>
      </c>
      <c r="F25" s="9">
        <v>1.4850000000000001</v>
      </c>
      <c r="G25" s="1"/>
    </row>
    <row r="26" spans="1:9">
      <c r="A26" s="1" t="s">
        <v>40</v>
      </c>
      <c r="B26" s="71" t="s">
        <v>29</v>
      </c>
      <c r="C26" s="82" t="s">
        <v>785</v>
      </c>
      <c r="D26" s="23" t="s">
        <v>22</v>
      </c>
      <c r="E26" s="10" t="s">
        <v>20</v>
      </c>
      <c r="F26" s="9">
        <v>2.0649999999999999</v>
      </c>
      <c r="G26" s="1"/>
    </row>
    <row r="27" spans="1:9">
      <c r="A27" s="1" t="s">
        <v>40</v>
      </c>
      <c r="B27" s="71" t="s">
        <v>30</v>
      </c>
      <c r="C27" s="82" t="s">
        <v>786</v>
      </c>
      <c r="D27" s="23" t="s">
        <v>21</v>
      </c>
      <c r="E27" s="10" t="s">
        <v>41</v>
      </c>
      <c r="F27" s="9">
        <v>36.319000000000003</v>
      </c>
      <c r="G27" s="1"/>
    </row>
    <row r="28" spans="1:9">
      <c r="A28" s="1" t="s">
        <v>40</v>
      </c>
      <c r="B28" s="71" t="s">
        <v>34</v>
      </c>
      <c r="C28" s="82" t="s">
        <v>787</v>
      </c>
      <c r="D28" s="23" t="s">
        <v>21</v>
      </c>
      <c r="E28" s="10" t="s">
        <v>41</v>
      </c>
      <c r="F28" s="9">
        <v>10.436</v>
      </c>
      <c r="G28" s="1"/>
    </row>
    <row r="29" spans="1:9">
      <c r="A29" s="1" t="s">
        <v>40</v>
      </c>
      <c r="B29" s="71" t="s">
        <v>32</v>
      </c>
      <c r="C29" s="82" t="s">
        <v>787</v>
      </c>
      <c r="D29" s="23" t="s">
        <v>21</v>
      </c>
      <c r="E29" s="10" t="s">
        <v>41</v>
      </c>
      <c r="F29" s="9">
        <v>4.8170000000000002</v>
      </c>
      <c r="G29" s="1"/>
    </row>
    <row r="30" spans="1:9">
      <c r="A30" s="1" t="s">
        <v>40</v>
      </c>
      <c r="B30" s="71" t="s">
        <v>33</v>
      </c>
      <c r="C30" s="82" t="s">
        <v>788</v>
      </c>
      <c r="D30" s="23" t="s">
        <v>21</v>
      </c>
      <c r="E30" s="10" t="s">
        <v>41</v>
      </c>
      <c r="F30" s="9">
        <v>5.9080000000000004</v>
      </c>
      <c r="G30" s="1"/>
    </row>
    <row r="31" spans="1:9">
      <c r="A31" s="1" t="s">
        <v>40</v>
      </c>
      <c r="B31" s="71" t="s">
        <v>31</v>
      </c>
      <c r="C31" s="82" t="s">
        <v>782</v>
      </c>
      <c r="D31" s="23" t="s">
        <v>21</v>
      </c>
      <c r="E31" s="10" t="s">
        <v>20</v>
      </c>
      <c r="F31" s="9">
        <v>6.9240000000000004</v>
      </c>
      <c r="G31" s="1"/>
      <c r="I31" s="8"/>
    </row>
    <row r="32" spans="1:9">
      <c r="A32" s="1" t="s">
        <v>40</v>
      </c>
      <c r="B32" s="71" t="s">
        <v>35</v>
      </c>
      <c r="C32" s="82" t="s">
        <v>785</v>
      </c>
      <c r="D32" s="23" t="s">
        <v>19</v>
      </c>
      <c r="E32" s="10" t="s">
        <v>20</v>
      </c>
      <c r="F32" s="9">
        <v>2.1309999999999998</v>
      </c>
      <c r="G32" s="1"/>
    </row>
    <row r="33" spans="1:9">
      <c r="A33" s="1" t="s">
        <v>40</v>
      </c>
      <c r="B33" s="71" t="s">
        <v>36</v>
      </c>
      <c r="C33" s="82" t="s">
        <v>789</v>
      </c>
      <c r="D33" s="23" t="s">
        <v>21</v>
      </c>
      <c r="E33" s="10" t="s">
        <v>20</v>
      </c>
      <c r="F33" s="9">
        <v>2.2919999999999998</v>
      </c>
      <c r="G33" s="1"/>
    </row>
    <row r="34" spans="1:9">
      <c r="A34" s="1" t="s">
        <v>40</v>
      </c>
      <c r="B34" s="71" t="s">
        <v>37</v>
      </c>
      <c r="C34" s="82" t="s">
        <v>783</v>
      </c>
      <c r="D34" s="23" t="s">
        <v>19</v>
      </c>
      <c r="E34" s="10" t="s">
        <v>20</v>
      </c>
      <c r="F34" s="9">
        <v>4.8890000000000002</v>
      </c>
      <c r="G34" s="1"/>
      <c r="I34" s="31"/>
    </row>
    <row r="35" spans="1:9">
      <c r="A35" s="1" t="s">
        <v>40</v>
      </c>
      <c r="B35" s="71" t="s">
        <v>38</v>
      </c>
      <c r="C35" s="82" t="s">
        <v>790</v>
      </c>
      <c r="D35" s="23" t="s">
        <v>19</v>
      </c>
      <c r="E35" s="10" t="s">
        <v>20</v>
      </c>
      <c r="F35" s="9">
        <v>5.173</v>
      </c>
      <c r="G35" s="1"/>
    </row>
    <row r="36" spans="1:9" ht="15.75" thickBot="1">
      <c r="A36" s="12" t="s">
        <v>40</v>
      </c>
      <c r="B36" s="72" t="s">
        <v>39</v>
      </c>
      <c r="C36" s="82" t="s">
        <v>790</v>
      </c>
      <c r="D36" s="25" t="s">
        <v>19</v>
      </c>
      <c r="E36" s="26" t="s">
        <v>20</v>
      </c>
      <c r="F36" s="11">
        <v>11.259</v>
      </c>
      <c r="G36" s="12"/>
    </row>
    <row r="37" spans="1:9" ht="15.75" thickBot="1">
      <c r="A37" s="123"/>
      <c r="B37" s="124"/>
      <c r="C37" s="124"/>
      <c r="D37" s="124"/>
      <c r="E37" s="125"/>
      <c r="F37" s="32">
        <f>F20+F21+F22+F23+F24+F25+F26+F27+F28+F29+F30+F31+F32+F33+F34+F35+F36</f>
        <v>174.185</v>
      </c>
      <c r="G37" s="14"/>
    </row>
    <row r="38" spans="1:9" ht="15.75" thickBot="1">
      <c r="A38" s="120" t="s">
        <v>60</v>
      </c>
      <c r="B38" s="121"/>
      <c r="C38" s="121"/>
      <c r="D38" s="121"/>
      <c r="E38" s="121"/>
      <c r="F38" s="121"/>
      <c r="G38" s="122"/>
    </row>
    <row r="39" spans="1:9" ht="16.5" thickBot="1">
      <c r="A39" s="22" t="s">
        <v>10</v>
      </c>
      <c r="B39" s="70" t="s">
        <v>6</v>
      </c>
      <c r="C39" s="7" t="s">
        <v>5</v>
      </c>
      <c r="D39" s="7" t="s">
        <v>7</v>
      </c>
      <c r="E39" s="7" t="s">
        <v>8</v>
      </c>
      <c r="F39" s="7" t="s">
        <v>9</v>
      </c>
      <c r="G39" s="19" t="s">
        <v>11</v>
      </c>
      <c r="H39" s="41" t="s">
        <v>214</v>
      </c>
    </row>
    <row r="40" spans="1:9">
      <c r="A40" s="3" t="s">
        <v>12</v>
      </c>
      <c r="B40" s="71" t="s">
        <v>43</v>
      </c>
      <c r="C40" s="89" t="s">
        <v>779</v>
      </c>
      <c r="D40" s="23" t="s">
        <v>21</v>
      </c>
      <c r="E40" s="10" t="s">
        <v>20</v>
      </c>
      <c r="F40" s="9">
        <v>14.647</v>
      </c>
      <c r="G40" s="1"/>
    </row>
    <row r="41" spans="1:9" ht="15.75" thickBot="1">
      <c r="A41" s="24" t="s">
        <v>12</v>
      </c>
      <c r="B41" s="72" t="s">
        <v>44</v>
      </c>
      <c r="C41" s="83" t="s">
        <v>791</v>
      </c>
      <c r="D41" s="25" t="s">
        <v>21</v>
      </c>
      <c r="E41" s="26" t="s">
        <v>20</v>
      </c>
      <c r="F41" s="11">
        <v>15.669</v>
      </c>
      <c r="G41" s="12"/>
      <c r="I41" s="31"/>
    </row>
    <row r="42" spans="1:9" ht="15.75" thickBot="1">
      <c r="A42" s="123"/>
      <c r="B42" s="124"/>
      <c r="C42" s="124"/>
      <c r="D42" s="124"/>
      <c r="E42" s="125"/>
      <c r="F42" s="32">
        <f>F40+F41</f>
        <v>30.316000000000003</v>
      </c>
      <c r="G42" s="14"/>
    </row>
    <row r="43" spans="1:9">
      <c r="A43" s="27"/>
      <c r="B43" s="73"/>
      <c r="C43" s="27"/>
      <c r="D43" s="27"/>
      <c r="E43" s="27"/>
      <c r="F43" s="28"/>
      <c r="G43" s="29"/>
    </row>
    <row r="44" spans="1:9">
      <c r="A44" s="27"/>
      <c r="B44" s="73"/>
      <c r="C44" s="27"/>
      <c r="D44" s="27"/>
      <c r="E44" s="27"/>
      <c r="F44" s="28"/>
      <c r="G44" s="29"/>
    </row>
    <row r="45" spans="1:9">
      <c r="A45" s="27"/>
      <c r="B45" s="73"/>
      <c r="C45" s="27"/>
      <c r="D45" s="27"/>
      <c r="E45" s="27"/>
      <c r="F45" s="28"/>
      <c r="G45" s="29"/>
    </row>
    <row r="46" spans="1:9" ht="15.75" thickBot="1">
      <c r="A46" s="27"/>
      <c r="B46" s="73"/>
      <c r="C46" s="27"/>
      <c r="D46" s="27"/>
      <c r="E46" s="27"/>
      <c r="F46" s="28"/>
      <c r="G46" s="29"/>
    </row>
    <row r="47" spans="1:9" ht="19.5" thickBot="1">
      <c r="A47" s="103" t="s">
        <v>45</v>
      </c>
      <c r="B47" s="104"/>
      <c r="C47" s="104"/>
      <c r="D47" s="104"/>
      <c r="E47" s="104"/>
      <c r="F47" s="104"/>
      <c r="G47" s="105"/>
    </row>
    <row r="48" spans="1:9" ht="15.75" thickBot="1">
      <c r="A48" s="120" t="s">
        <v>59</v>
      </c>
      <c r="B48" s="121"/>
      <c r="C48" s="121"/>
      <c r="D48" s="121"/>
      <c r="E48" s="121"/>
      <c r="F48" s="121"/>
      <c r="G48" s="122"/>
    </row>
    <row r="49" spans="1:10" ht="16.5" thickBot="1">
      <c r="A49" s="22" t="s">
        <v>10</v>
      </c>
      <c r="B49" s="70" t="s">
        <v>6</v>
      </c>
      <c r="C49" s="7" t="s">
        <v>5</v>
      </c>
      <c r="D49" s="7" t="s">
        <v>7</v>
      </c>
      <c r="E49" s="7" t="s">
        <v>8</v>
      </c>
      <c r="F49" s="7" t="s">
        <v>9</v>
      </c>
      <c r="G49" s="19" t="s">
        <v>11</v>
      </c>
      <c r="H49" s="41" t="s">
        <v>213</v>
      </c>
    </row>
    <row r="50" spans="1:10">
      <c r="A50" s="1" t="s">
        <v>46</v>
      </c>
      <c r="B50" s="71" t="s">
        <v>47</v>
      </c>
      <c r="C50" s="1"/>
      <c r="D50" s="25" t="s">
        <v>19</v>
      </c>
      <c r="E50" s="10" t="s">
        <v>57</v>
      </c>
      <c r="F50" s="91">
        <v>2.1549999999999998</v>
      </c>
      <c r="G50" s="1"/>
    </row>
    <row r="51" spans="1:10">
      <c r="A51" s="1" t="s">
        <v>46</v>
      </c>
      <c r="B51" s="71" t="s">
        <v>48</v>
      </c>
      <c r="C51" s="1"/>
      <c r="D51" s="25" t="s">
        <v>19</v>
      </c>
      <c r="E51" s="10" t="s">
        <v>57</v>
      </c>
      <c r="F51" s="30">
        <v>1.3260000000000001</v>
      </c>
      <c r="G51" s="1"/>
    </row>
    <row r="52" spans="1:10">
      <c r="A52" s="1" t="s">
        <v>46</v>
      </c>
      <c r="B52" s="71" t="s">
        <v>49</v>
      </c>
      <c r="C52" s="1"/>
      <c r="D52" s="25" t="s">
        <v>19</v>
      </c>
      <c r="E52" s="10" t="s">
        <v>57</v>
      </c>
      <c r="F52" s="9">
        <v>3.3119999999999998</v>
      </c>
      <c r="G52" s="1"/>
    </row>
    <row r="53" spans="1:10">
      <c r="A53" s="1" t="s">
        <v>46</v>
      </c>
      <c r="B53" s="71" t="s">
        <v>50</v>
      </c>
      <c r="C53" s="1"/>
      <c r="D53" s="25" t="s">
        <v>19</v>
      </c>
      <c r="E53" s="10" t="s">
        <v>57</v>
      </c>
      <c r="F53" s="9">
        <v>1.8140000000000001</v>
      </c>
      <c r="G53" s="1"/>
    </row>
    <row r="54" spans="1:10">
      <c r="A54" s="1" t="s">
        <v>46</v>
      </c>
      <c r="B54" s="71" t="s">
        <v>51</v>
      </c>
      <c r="C54" s="1"/>
      <c r="D54" s="25" t="s">
        <v>19</v>
      </c>
      <c r="E54" s="10" t="s">
        <v>57</v>
      </c>
      <c r="F54" s="9">
        <v>1.3919999999999999</v>
      </c>
      <c r="G54" s="1"/>
    </row>
    <row r="55" spans="1:10">
      <c r="A55" s="1" t="s">
        <v>46</v>
      </c>
      <c r="B55" s="71" t="s">
        <v>52</v>
      </c>
      <c r="C55" s="1"/>
      <c r="D55" s="25" t="s">
        <v>19</v>
      </c>
      <c r="E55" s="10" t="s">
        <v>57</v>
      </c>
      <c r="F55" s="9">
        <v>2.274</v>
      </c>
      <c r="G55" s="1"/>
      <c r="I55" s="31"/>
    </row>
    <row r="56" spans="1:10">
      <c r="A56" s="1" t="s">
        <v>46</v>
      </c>
      <c r="B56" s="71" t="s">
        <v>53</v>
      </c>
      <c r="C56" s="1"/>
      <c r="D56" s="25" t="s">
        <v>19</v>
      </c>
      <c r="E56" s="10" t="s">
        <v>57</v>
      </c>
      <c r="F56" s="9">
        <v>1.355</v>
      </c>
      <c r="G56" s="1"/>
    </row>
    <row r="57" spans="1:10">
      <c r="A57" s="1" t="s">
        <v>46</v>
      </c>
      <c r="B57" s="71" t="s">
        <v>54</v>
      </c>
      <c r="C57" s="1"/>
      <c r="D57" s="25" t="s">
        <v>19</v>
      </c>
      <c r="E57" s="10" t="s">
        <v>57</v>
      </c>
      <c r="F57" s="9">
        <v>1.1619999999999999</v>
      </c>
      <c r="G57" s="1"/>
    </row>
    <row r="58" spans="1:10">
      <c r="A58" s="1" t="s">
        <v>46</v>
      </c>
      <c r="B58" s="71" t="s">
        <v>55</v>
      </c>
      <c r="C58" s="1"/>
      <c r="D58" s="25" t="s">
        <v>19</v>
      </c>
      <c r="E58" s="10" t="s">
        <v>57</v>
      </c>
      <c r="F58" s="9">
        <v>2.028</v>
      </c>
      <c r="G58" s="1"/>
    </row>
    <row r="59" spans="1:10" ht="15.75" thickBot="1">
      <c r="A59" s="12" t="s">
        <v>46</v>
      </c>
      <c r="B59" s="72" t="s">
        <v>56</v>
      </c>
      <c r="C59" s="12"/>
      <c r="D59" s="25" t="s">
        <v>19</v>
      </c>
      <c r="E59" s="26" t="s">
        <v>57</v>
      </c>
      <c r="F59" s="11">
        <v>3.2</v>
      </c>
      <c r="G59" s="12"/>
    </row>
    <row r="60" spans="1:10" ht="15.75" thickBot="1">
      <c r="A60" s="123"/>
      <c r="B60" s="124"/>
      <c r="C60" s="124"/>
      <c r="D60" s="124"/>
      <c r="E60" s="124"/>
      <c r="F60" s="32">
        <f>F50+F51+F52+F53+F54+F55+F56+F57+F58+F59</f>
        <v>20.017999999999997</v>
      </c>
      <c r="G60" s="14"/>
    </row>
    <row r="61" spans="1:10" ht="15.75" thickBot="1">
      <c r="A61" s="120" t="s">
        <v>58</v>
      </c>
      <c r="B61" s="121"/>
      <c r="C61" s="121"/>
      <c r="D61" s="121"/>
      <c r="E61" s="121"/>
      <c r="F61" s="121"/>
      <c r="G61" s="122"/>
      <c r="J61" s="4"/>
    </row>
    <row r="62" spans="1:10" ht="16.5" thickBot="1">
      <c r="A62" s="22" t="s">
        <v>10</v>
      </c>
      <c r="B62" s="70" t="s">
        <v>6</v>
      </c>
      <c r="C62" s="7" t="s">
        <v>5</v>
      </c>
      <c r="D62" s="7" t="s">
        <v>7</v>
      </c>
      <c r="E62" s="7" t="s">
        <v>8</v>
      </c>
      <c r="F62" s="7" t="s">
        <v>9</v>
      </c>
      <c r="G62" s="19" t="s">
        <v>11</v>
      </c>
      <c r="H62" s="41" t="s">
        <v>212</v>
      </c>
    </row>
    <row r="63" spans="1:10">
      <c r="A63" s="1" t="s">
        <v>46</v>
      </c>
      <c r="B63" s="71" t="s">
        <v>63</v>
      </c>
      <c r="C63" s="1"/>
      <c r="D63" s="25" t="s">
        <v>19</v>
      </c>
      <c r="E63" s="26" t="s">
        <v>57</v>
      </c>
      <c r="F63" s="9">
        <v>1.258</v>
      </c>
      <c r="G63" s="1"/>
    </row>
    <row r="64" spans="1:10">
      <c r="A64" s="1" t="s">
        <v>46</v>
      </c>
      <c r="B64" s="71" t="s">
        <v>64</v>
      </c>
      <c r="C64" s="1"/>
      <c r="D64" s="25" t="s">
        <v>19</v>
      </c>
      <c r="E64" s="26" t="s">
        <v>57</v>
      </c>
      <c r="F64" s="9">
        <v>1.353</v>
      </c>
      <c r="G64" s="1"/>
    </row>
    <row r="65" spans="1:9">
      <c r="A65" s="1" t="s">
        <v>46</v>
      </c>
      <c r="B65" s="71" t="s">
        <v>65</v>
      </c>
      <c r="C65" s="1"/>
      <c r="D65" s="25" t="s">
        <v>19</v>
      </c>
      <c r="E65" s="26" t="s">
        <v>57</v>
      </c>
      <c r="F65" s="9">
        <v>1.8759999999999999</v>
      </c>
      <c r="G65" s="1"/>
    </row>
    <row r="66" spans="1:9">
      <c r="A66" s="1" t="s">
        <v>46</v>
      </c>
      <c r="B66" s="71" t="s">
        <v>66</v>
      </c>
      <c r="C66" s="1"/>
      <c r="D66" s="25" t="s">
        <v>19</v>
      </c>
      <c r="E66" s="26" t="s">
        <v>57</v>
      </c>
      <c r="F66" s="9">
        <v>0.96599999999999997</v>
      </c>
      <c r="G66" s="1"/>
    </row>
    <row r="67" spans="1:9">
      <c r="A67" s="1" t="s">
        <v>46</v>
      </c>
      <c r="B67" s="71" t="s">
        <v>67</v>
      </c>
      <c r="C67" s="1"/>
      <c r="D67" s="25" t="s">
        <v>19</v>
      </c>
      <c r="E67" s="26" t="s">
        <v>57</v>
      </c>
      <c r="F67" s="9">
        <v>7.8150000000000004</v>
      </c>
      <c r="G67" s="1"/>
    </row>
    <row r="68" spans="1:9">
      <c r="A68" s="1" t="s">
        <v>46</v>
      </c>
      <c r="B68" s="71" t="s">
        <v>68</v>
      </c>
      <c r="C68" s="82" t="s">
        <v>595</v>
      </c>
      <c r="D68" s="25" t="s">
        <v>19</v>
      </c>
      <c r="E68" s="26" t="s">
        <v>57</v>
      </c>
      <c r="F68" s="9">
        <v>5.17</v>
      </c>
      <c r="G68" s="1"/>
    </row>
    <row r="69" spans="1:9">
      <c r="A69" s="1" t="s">
        <v>46</v>
      </c>
      <c r="B69" s="71" t="s">
        <v>69</v>
      </c>
      <c r="C69" s="82"/>
      <c r="D69" s="25" t="s">
        <v>19</v>
      </c>
      <c r="E69" s="26" t="s">
        <v>57</v>
      </c>
      <c r="F69" s="9">
        <v>9.14</v>
      </c>
      <c r="G69" s="1"/>
    </row>
    <row r="70" spans="1:9">
      <c r="A70" s="1" t="s">
        <v>46</v>
      </c>
      <c r="B70" s="71" t="s">
        <v>70</v>
      </c>
      <c r="C70" s="82"/>
      <c r="D70" s="25" t="s">
        <v>19</v>
      </c>
      <c r="E70" s="26" t="s">
        <v>57</v>
      </c>
      <c r="F70" s="9">
        <v>2.0699999999999998</v>
      </c>
      <c r="G70" s="1"/>
    </row>
    <row r="71" spans="1:9">
      <c r="A71" s="1" t="s">
        <v>46</v>
      </c>
      <c r="B71" s="71" t="s">
        <v>71</v>
      </c>
      <c r="C71" s="82"/>
      <c r="D71" s="25" t="s">
        <v>19</v>
      </c>
      <c r="E71" s="26" t="s">
        <v>57</v>
      </c>
      <c r="F71" s="9">
        <v>1.3959999999999999</v>
      </c>
      <c r="G71" s="1"/>
    </row>
    <row r="72" spans="1:9">
      <c r="A72" s="1" t="s">
        <v>46</v>
      </c>
      <c r="B72" s="71" t="s">
        <v>72</v>
      </c>
      <c r="C72" s="82"/>
      <c r="D72" s="23" t="s">
        <v>22</v>
      </c>
      <c r="E72" s="26" t="s">
        <v>88</v>
      </c>
      <c r="F72" s="9">
        <v>20.556000000000001</v>
      </c>
      <c r="G72" s="1"/>
    </row>
    <row r="73" spans="1:9">
      <c r="A73" s="1" t="s">
        <v>46</v>
      </c>
      <c r="B73" s="71" t="s">
        <v>73</v>
      </c>
      <c r="C73" s="82"/>
      <c r="D73" s="23" t="s">
        <v>22</v>
      </c>
      <c r="E73" s="26" t="s">
        <v>57</v>
      </c>
      <c r="F73" s="9">
        <v>3.74</v>
      </c>
      <c r="G73" s="1"/>
    </row>
    <row r="74" spans="1:9">
      <c r="A74" s="1" t="s">
        <v>46</v>
      </c>
      <c r="B74" s="71" t="s">
        <v>74</v>
      </c>
      <c r="C74" s="82"/>
      <c r="D74" s="25" t="s">
        <v>19</v>
      </c>
      <c r="E74" s="26" t="s">
        <v>57</v>
      </c>
      <c r="F74" s="9">
        <v>20.457999999999998</v>
      </c>
      <c r="G74" s="1"/>
    </row>
    <row r="75" spans="1:9">
      <c r="A75" s="1" t="s">
        <v>46</v>
      </c>
      <c r="B75" s="71" t="s">
        <v>75</v>
      </c>
      <c r="C75" s="82"/>
      <c r="D75" s="25" t="s">
        <v>19</v>
      </c>
      <c r="E75" s="26" t="s">
        <v>88</v>
      </c>
      <c r="F75" s="9">
        <v>33.911000000000001</v>
      </c>
      <c r="G75" s="1"/>
      <c r="I75" s="31"/>
    </row>
    <row r="76" spans="1:9">
      <c r="A76" s="1" t="s">
        <v>46</v>
      </c>
      <c r="B76" s="71" t="s">
        <v>76</v>
      </c>
      <c r="C76" s="82"/>
      <c r="D76" s="25" t="s">
        <v>19</v>
      </c>
      <c r="E76" s="26" t="s">
        <v>57</v>
      </c>
      <c r="F76" s="9">
        <v>38.965000000000003</v>
      </c>
      <c r="G76" s="1"/>
    </row>
    <row r="77" spans="1:9">
      <c r="A77" s="1" t="s">
        <v>46</v>
      </c>
      <c r="B77" s="71" t="s">
        <v>77</v>
      </c>
      <c r="C77" s="82"/>
      <c r="D77" s="25" t="s">
        <v>19</v>
      </c>
      <c r="E77" s="26" t="s">
        <v>57</v>
      </c>
      <c r="F77" s="9">
        <v>0.96199999999999997</v>
      </c>
      <c r="G77" s="1"/>
    </row>
    <row r="78" spans="1:9">
      <c r="A78" s="1" t="s">
        <v>46</v>
      </c>
      <c r="B78" s="71" t="s">
        <v>78</v>
      </c>
      <c r="C78" s="82"/>
      <c r="D78" s="25" t="s">
        <v>19</v>
      </c>
      <c r="E78" s="26" t="s">
        <v>57</v>
      </c>
      <c r="F78" s="9">
        <v>0.23400000000000001</v>
      </c>
      <c r="G78" s="1"/>
    </row>
    <row r="79" spans="1:9">
      <c r="A79" s="1" t="s">
        <v>46</v>
      </c>
      <c r="B79" s="71" t="s">
        <v>79</v>
      </c>
      <c r="C79" s="82"/>
      <c r="D79" s="25" t="s">
        <v>19</v>
      </c>
      <c r="E79" s="26" t="s">
        <v>57</v>
      </c>
      <c r="F79" s="9">
        <v>1.5920000000000001</v>
      </c>
      <c r="G79" s="1"/>
    </row>
    <row r="80" spans="1:9">
      <c r="A80" s="1" t="s">
        <v>46</v>
      </c>
      <c r="B80" s="71" t="s">
        <v>80</v>
      </c>
      <c r="C80" s="82"/>
      <c r="D80" s="25" t="s">
        <v>19</v>
      </c>
      <c r="E80" s="26" t="s">
        <v>57</v>
      </c>
      <c r="F80" s="9">
        <v>0.34499999999999997</v>
      </c>
      <c r="G80" s="1"/>
    </row>
    <row r="81" spans="1:8">
      <c r="A81" s="1" t="s">
        <v>46</v>
      </c>
      <c r="B81" s="71" t="s">
        <v>81</v>
      </c>
      <c r="C81" s="82"/>
      <c r="D81" s="25" t="s">
        <v>19</v>
      </c>
      <c r="E81" s="26" t="s">
        <v>57</v>
      </c>
      <c r="F81" s="9">
        <v>1.0740000000000001</v>
      </c>
      <c r="G81" s="1"/>
    </row>
    <row r="82" spans="1:8">
      <c r="A82" s="1" t="s">
        <v>46</v>
      </c>
      <c r="B82" s="71" t="s">
        <v>82</v>
      </c>
      <c r="C82" s="82"/>
      <c r="D82" s="25" t="s">
        <v>19</v>
      </c>
      <c r="E82" s="26" t="s">
        <v>57</v>
      </c>
      <c r="F82" s="9">
        <v>1.151</v>
      </c>
      <c r="G82" s="1"/>
    </row>
    <row r="83" spans="1:8">
      <c r="A83" s="1" t="s">
        <v>46</v>
      </c>
      <c r="B83" s="71" t="s">
        <v>83</v>
      </c>
      <c r="C83" s="82"/>
      <c r="D83" s="25" t="s">
        <v>19</v>
      </c>
      <c r="E83" s="26" t="s">
        <v>57</v>
      </c>
      <c r="F83" s="9">
        <v>2.3929999999999998</v>
      </c>
      <c r="G83" s="1"/>
    </row>
    <row r="84" spans="1:8">
      <c r="A84" s="1" t="s">
        <v>46</v>
      </c>
      <c r="B84" s="71" t="s">
        <v>84</v>
      </c>
      <c r="C84" s="82"/>
      <c r="D84" s="25" t="s">
        <v>19</v>
      </c>
      <c r="E84" s="26" t="s">
        <v>57</v>
      </c>
      <c r="F84" s="9">
        <v>8.9369999999999994</v>
      </c>
      <c r="G84" s="1"/>
    </row>
    <row r="85" spans="1:8">
      <c r="A85" s="1" t="s">
        <v>46</v>
      </c>
      <c r="B85" s="71" t="s">
        <v>85</v>
      </c>
      <c r="C85" s="82"/>
      <c r="D85" s="25" t="s">
        <v>19</v>
      </c>
      <c r="E85" s="26" t="s">
        <v>88</v>
      </c>
      <c r="F85" s="9">
        <v>0.81200000000000006</v>
      </c>
      <c r="G85" s="1"/>
    </row>
    <row r="86" spans="1:8">
      <c r="A86" s="1" t="s">
        <v>46</v>
      </c>
      <c r="B86" s="71" t="s">
        <v>86</v>
      </c>
      <c r="C86" s="82" t="s">
        <v>748</v>
      </c>
      <c r="D86" s="25" t="s">
        <v>19</v>
      </c>
      <c r="E86" s="26" t="s">
        <v>88</v>
      </c>
      <c r="F86" s="9">
        <v>12.526999999999999</v>
      </c>
      <c r="G86" s="1"/>
    </row>
    <row r="87" spans="1:8" ht="15.75" thickBot="1">
      <c r="A87" s="12" t="s">
        <v>46</v>
      </c>
      <c r="B87" s="72" t="s">
        <v>87</v>
      </c>
      <c r="C87" s="12"/>
      <c r="D87" s="25" t="s">
        <v>19</v>
      </c>
      <c r="E87" s="26" t="s">
        <v>57</v>
      </c>
      <c r="F87" s="11">
        <v>112.75</v>
      </c>
      <c r="G87" s="12"/>
    </row>
    <row r="88" spans="1:8" ht="15.75" thickBot="1">
      <c r="A88" s="123"/>
      <c r="B88" s="124"/>
      <c r="C88" s="124"/>
      <c r="D88" s="124"/>
      <c r="E88" s="124"/>
      <c r="F88" s="39">
        <f>F63+F64+F65+F66+F67+F68+F69+F70+F71+F72+F73+F74+F75+F76+F77+F78+F79+F80+F81+F82+F83+F84+F85+F86+F87</f>
        <v>291.45100000000002</v>
      </c>
      <c r="G88" s="14"/>
    </row>
    <row r="89" spans="1:8" ht="15.75" thickBot="1">
      <c r="A89" s="120" t="s">
        <v>89</v>
      </c>
      <c r="B89" s="121"/>
      <c r="C89" s="121"/>
      <c r="D89" s="121"/>
      <c r="E89" s="121"/>
      <c r="F89" s="121"/>
      <c r="G89" s="122"/>
    </row>
    <row r="90" spans="1:8" ht="16.5" thickBot="1">
      <c r="A90" s="22" t="s">
        <v>10</v>
      </c>
      <c r="B90" s="70" t="s">
        <v>6</v>
      </c>
      <c r="C90" s="7" t="s">
        <v>5</v>
      </c>
      <c r="D90" s="7" t="s">
        <v>7</v>
      </c>
      <c r="E90" s="7" t="s">
        <v>8</v>
      </c>
      <c r="F90" s="7" t="s">
        <v>9</v>
      </c>
      <c r="G90" s="19" t="s">
        <v>11</v>
      </c>
      <c r="H90" s="41" t="s">
        <v>217</v>
      </c>
    </row>
    <row r="91" spans="1:8" ht="15.75" thickBot="1">
      <c r="A91" s="12" t="s">
        <v>46</v>
      </c>
      <c r="B91" s="72" t="s">
        <v>90</v>
      </c>
      <c r="C91" s="12"/>
      <c r="D91" s="25" t="s">
        <v>19</v>
      </c>
      <c r="E91" s="26" t="s">
        <v>57</v>
      </c>
      <c r="F91" s="11">
        <v>32.472999999999999</v>
      </c>
      <c r="G91" s="12"/>
    </row>
    <row r="92" spans="1:8" ht="15.75" thickBot="1">
      <c r="A92" s="123"/>
      <c r="B92" s="124"/>
      <c r="C92" s="124"/>
      <c r="D92" s="124"/>
      <c r="E92" s="124"/>
      <c r="F92" s="32">
        <v>32.472999999999999</v>
      </c>
      <c r="G92" s="14"/>
    </row>
    <row r="93" spans="1:8" ht="15.75" thickBot="1">
      <c r="A93" s="120" t="s">
        <v>91</v>
      </c>
      <c r="B93" s="121"/>
      <c r="C93" s="121"/>
      <c r="D93" s="121"/>
      <c r="E93" s="121"/>
      <c r="F93" s="121"/>
      <c r="G93" s="122"/>
    </row>
    <row r="94" spans="1:8" ht="16.5" thickBot="1">
      <c r="A94" s="22" t="s">
        <v>10</v>
      </c>
      <c r="B94" s="70" t="s">
        <v>6</v>
      </c>
      <c r="C94" s="7" t="s">
        <v>5</v>
      </c>
      <c r="D94" s="7" t="s">
        <v>7</v>
      </c>
      <c r="E94" s="7" t="s">
        <v>8</v>
      </c>
      <c r="F94" s="7" t="s">
        <v>9</v>
      </c>
      <c r="G94" s="19" t="s">
        <v>11</v>
      </c>
      <c r="H94" s="41" t="s">
        <v>530</v>
      </c>
    </row>
    <row r="95" spans="1:8">
      <c r="A95" s="12" t="s">
        <v>46</v>
      </c>
      <c r="B95" s="71" t="s">
        <v>163</v>
      </c>
      <c r="C95" s="1"/>
      <c r="D95" s="1" t="s">
        <v>164</v>
      </c>
      <c r="E95" s="26" t="s">
        <v>88</v>
      </c>
      <c r="F95" s="9">
        <v>0.91800000000000004</v>
      </c>
      <c r="G95" s="1"/>
    </row>
    <row r="96" spans="1:8">
      <c r="A96" s="12" t="s">
        <v>46</v>
      </c>
      <c r="B96" s="71" t="s">
        <v>165</v>
      </c>
      <c r="C96" s="1"/>
      <c r="D96" s="25" t="s">
        <v>19</v>
      </c>
      <c r="E96" s="26" t="s">
        <v>88</v>
      </c>
      <c r="F96" s="9">
        <v>68.070999999999998</v>
      </c>
      <c r="G96" s="1"/>
    </row>
    <row r="97" spans="1:9">
      <c r="A97" s="12" t="s">
        <v>46</v>
      </c>
      <c r="B97" s="71" t="s">
        <v>166</v>
      </c>
      <c r="C97" s="1"/>
      <c r="D97" s="23" t="s">
        <v>22</v>
      </c>
      <c r="E97" s="26" t="s">
        <v>88</v>
      </c>
      <c r="F97" s="9">
        <v>0.41099999999999998</v>
      </c>
      <c r="G97" s="1"/>
    </row>
    <row r="98" spans="1:9">
      <c r="A98" s="12" t="s">
        <v>46</v>
      </c>
      <c r="B98" s="71" t="s">
        <v>167</v>
      </c>
      <c r="C98" s="1"/>
      <c r="D98" s="25" t="s">
        <v>19</v>
      </c>
      <c r="E98" s="26" t="s">
        <v>88</v>
      </c>
      <c r="F98" s="9">
        <v>2.0739999999999998</v>
      </c>
      <c r="G98" s="1"/>
    </row>
    <row r="99" spans="1:9">
      <c r="A99" s="12" t="s">
        <v>46</v>
      </c>
      <c r="B99" s="71" t="s">
        <v>168</v>
      </c>
      <c r="C99" s="1"/>
      <c r="D99" s="25" t="s">
        <v>19</v>
      </c>
      <c r="E99" s="26" t="s">
        <v>88</v>
      </c>
      <c r="F99" s="9">
        <v>0.376</v>
      </c>
      <c r="G99" s="1"/>
    </row>
    <row r="100" spans="1:9">
      <c r="A100" s="12" t="s">
        <v>46</v>
      </c>
      <c r="B100" s="71" t="s">
        <v>169</v>
      </c>
      <c r="C100" s="1"/>
      <c r="D100" s="25" t="s">
        <v>19</v>
      </c>
      <c r="E100" s="26" t="s">
        <v>88</v>
      </c>
      <c r="F100" s="9">
        <v>0.44400000000000001</v>
      </c>
      <c r="G100" s="1"/>
    </row>
    <row r="101" spans="1:9">
      <c r="A101" s="12" t="s">
        <v>46</v>
      </c>
      <c r="B101" s="71" t="s">
        <v>170</v>
      </c>
      <c r="C101" s="1"/>
      <c r="D101" s="25" t="s">
        <v>19</v>
      </c>
      <c r="E101" s="26" t="s">
        <v>88</v>
      </c>
      <c r="F101" s="9">
        <v>0.49099999999999999</v>
      </c>
      <c r="G101" s="1"/>
      <c r="I101" s="31"/>
    </row>
    <row r="102" spans="1:9">
      <c r="A102" s="12" t="s">
        <v>46</v>
      </c>
      <c r="B102" s="71" t="s">
        <v>171</v>
      </c>
      <c r="C102" s="1"/>
      <c r="D102" s="25" t="s">
        <v>19</v>
      </c>
      <c r="E102" s="26" t="s">
        <v>88</v>
      </c>
      <c r="F102" s="9">
        <v>3.4129999999999998</v>
      </c>
      <c r="G102" s="1"/>
    </row>
    <row r="103" spans="1:9">
      <c r="A103" s="12" t="s">
        <v>46</v>
      </c>
      <c r="B103" s="71" t="s">
        <v>172</v>
      </c>
      <c r="C103" s="1"/>
      <c r="D103" s="25" t="s">
        <v>19</v>
      </c>
      <c r="E103" s="26" t="s">
        <v>88</v>
      </c>
      <c r="F103" s="9">
        <v>0.313</v>
      </c>
      <c r="G103" s="1"/>
    </row>
    <row r="104" spans="1:9">
      <c r="A104" s="12" t="s">
        <v>46</v>
      </c>
      <c r="B104" s="71" t="s">
        <v>173</v>
      </c>
      <c r="C104" s="1"/>
      <c r="D104" s="25" t="s">
        <v>19</v>
      </c>
      <c r="E104" s="26" t="s">
        <v>88</v>
      </c>
      <c r="F104" s="9">
        <v>0.81399999999999995</v>
      </c>
      <c r="G104" s="1"/>
    </row>
    <row r="105" spans="1:9">
      <c r="A105" s="12" t="s">
        <v>46</v>
      </c>
      <c r="B105" s="71" t="s">
        <v>174</v>
      </c>
      <c r="C105" s="1"/>
      <c r="D105" s="25" t="s">
        <v>19</v>
      </c>
      <c r="E105" s="26" t="s">
        <v>88</v>
      </c>
      <c r="F105" s="9">
        <v>0.79100000000000004</v>
      </c>
      <c r="G105" s="1"/>
    </row>
    <row r="106" spans="1:9">
      <c r="A106" s="12" t="s">
        <v>46</v>
      </c>
      <c r="B106" s="71" t="s">
        <v>175</v>
      </c>
      <c r="C106" s="1"/>
      <c r="D106" s="25" t="s">
        <v>19</v>
      </c>
      <c r="E106" s="26" t="s">
        <v>88</v>
      </c>
      <c r="F106" s="9">
        <v>0.42</v>
      </c>
      <c r="G106" s="1"/>
    </row>
    <row r="107" spans="1:9">
      <c r="A107" s="12" t="s">
        <v>46</v>
      </c>
      <c r="B107" s="71" t="s">
        <v>176</v>
      </c>
      <c r="C107" s="1"/>
      <c r="D107" s="25" t="s">
        <v>19</v>
      </c>
      <c r="E107" s="26" t="s">
        <v>88</v>
      </c>
      <c r="F107" s="9">
        <v>3.9369999999999998</v>
      </c>
      <c r="G107" s="1"/>
    </row>
    <row r="108" spans="1:9">
      <c r="A108" s="12" t="s">
        <v>46</v>
      </c>
      <c r="B108" s="71" t="s">
        <v>177</v>
      </c>
      <c r="C108" s="1"/>
      <c r="D108" s="25" t="s">
        <v>19</v>
      </c>
      <c r="E108" s="26" t="s">
        <v>88</v>
      </c>
      <c r="F108" s="9">
        <v>0.76100000000000001</v>
      </c>
      <c r="G108" s="1"/>
    </row>
    <row r="109" spans="1:9">
      <c r="A109" s="12" t="s">
        <v>46</v>
      </c>
      <c r="B109" s="71" t="s">
        <v>178</v>
      </c>
      <c r="C109" s="1"/>
      <c r="D109" s="23" t="s">
        <v>21</v>
      </c>
      <c r="E109" s="26" t="s">
        <v>57</v>
      </c>
      <c r="F109" s="9">
        <v>4.9429999999999996</v>
      </c>
      <c r="G109" s="1"/>
    </row>
    <row r="110" spans="1:9">
      <c r="A110" s="12" t="s">
        <v>46</v>
      </c>
      <c r="B110" s="71" t="s">
        <v>179</v>
      </c>
      <c r="C110" s="1"/>
      <c r="D110" s="23" t="s">
        <v>22</v>
      </c>
      <c r="E110" s="26" t="s">
        <v>57</v>
      </c>
      <c r="F110" s="9">
        <v>5.1050000000000004</v>
      </c>
      <c r="G110" s="1"/>
    </row>
    <row r="111" spans="1:9" ht="15.75" thickBot="1">
      <c r="A111" s="12" t="s">
        <v>46</v>
      </c>
      <c r="B111" s="71" t="s">
        <v>180</v>
      </c>
      <c r="C111" s="1"/>
      <c r="D111" s="23" t="s">
        <v>21</v>
      </c>
      <c r="E111" s="26" t="s">
        <v>57</v>
      </c>
      <c r="F111" s="9">
        <v>89.22</v>
      </c>
      <c r="G111" s="1"/>
    </row>
    <row r="112" spans="1:9" ht="15.75" thickBot="1">
      <c r="A112" s="123"/>
      <c r="B112" s="124"/>
      <c r="C112" s="124"/>
      <c r="D112" s="124"/>
      <c r="E112" s="125"/>
      <c r="F112" s="32">
        <f>F95+F96+F97+F98+F99+F100+F101+F102+F103+F104+F105+F106+F107+F108+F109+F110+F111</f>
        <v>182.50200000000001</v>
      </c>
      <c r="G112" s="14"/>
    </row>
    <row r="113" spans="1:9">
      <c r="A113" s="29"/>
      <c r="B113" s="73"/>
      <c r="C113" s="34"/>
      <c r="D113" s="29"/>
      <c r="E113" s="29"/>
      <c r="F113" s="29"/>
      <c r="G113" s="35"/>
    </row>
    <row r="114" spans="1:9">
      <c r="A114" s="29"/>
      <c r="B114" s="73"/>
      <c r="C114" s="34"/>
      <c r="D114" s="29"/>
      <c r="E114" s="29"/>
      <c r="F114" s="29"/>
      <c r="G114" s="35"/>
    </row>
    <row r="115" spans="1:9">
      <c r="A115" s="29"/>
      <c r="B115" s="73"/>
      <c r="C115" s="34"/>
      <c r="D115" s="29"/>
      <c r="E115" s="29"/>
      <c r="F115" s="29"/>
      <c r="G115" s="35"/>
    </row>
    <row r="116" spans="1:9" ht="15.75" thickBot="1">
      <c r="A116" s="29"/>
      <c r="B116" s="73"/>
      <c r="C116" s="29"/>
      <c r="D116" s="34"/>
      <c r="E116" s="29"/>
      <c r="F116" s="29"/>
      <c r="G116" s="35"/>
    </row>
    <row r="117" spans="1:9" ht="19.5" thickBot="1">
      <c r="A117" s="103" t="s">
        <v>92</v>
      </c>
      <c r="B117" s="104"/>
      <c r="C117" s="104"/>
      <c r="D117" s="104"/>
      <c r="E117" s="104"/>
      <c r="F117" s="104"/>
      <c r="G117" s="105"/>
    </row>
    <row r="118" spans="1:9" ht="15.75" thickBot="1">
      <c r="A118" s="120" t="s">
        <v>93</v>
      </c>
      <c r="B118" s="121"/>
      <c r="C118" s="121"/>
      <c r="D118" s="121"/>
      <c r="E118" s="121"/>
      <c r="F118" s="121"/>
      <c r="G118" s="122"/>
    </row>
    <row r="119" spans="1:9" ht="16.5" thickBot="1">
      <c r="A119" s="22" t="s">
        <v>10</v>
      </c>
      <c r="B119" s="70" t="s">
        <v>6</v>
      </c>
      <c r="C119" s="7" t="s">
        <v>5</v>
      </c>
      <c r="D119" s="7" t="s">
        <v>7</v>
      </c>
      <c r="E119" s="7" t="s">
        <v>8</v>
      </c>
      <c r="F119" s="7" t="s">
        <v>9</v>
      </c>
      <c r="G119" s="19" t="s">
        <v>11</v>
      </c>
      <c r="H119" s="41" t="s">
        <v>218</v>
      </c>
    </row>
    <row r="120" spans="1:9">
      <c r="A120" s="1" t="s">
        <v>219</v>
      </c>
      <c r="B120" s="71" t="s">
        <v>220</v>
      </c>
      <c r="C120" s="82" t="s">
        <v>792</v>
      </c>
      <c r="D120" s="23" t="s">
        <v>21</v>
      </c>
      <c r="E120" s="10" t="s">
        <v>117</v>
      </c>
      <c r="F120" s="9">
        <v>12.907999999999999</v>
      </c>
      <c r="G120" s="1"/>
    </row>
    <row r="121" spans="1:9">
      <c r="A121" s="1" t="s">
        <v>219</v>
      </c>
      <c r="B121" s="71" t="s">
        <v>221</v>
      </c>
      <c r="C121" s="82" t="s">
        <v>792</v>
      </c>
      <c r="D121" s="23" t="s">
        <v>21</v>
      </c>
      <c r="E121" s="10" t="s">
        <v>117</v>
      </c>
      <c r="F121" s="9">
        <v>5.82</v>
      </c>
      <c r="G121" s="1"/>
    </row>
    <row r="122" spans="1:9">
      <c r="A122" s="1" t="s">
        <v>219</v>
      </c>
      <c r="B122" s="71" t="s">
        <v>222</v>
      </c>
      <c r="C122" s="82" t="s">
        <v>793</v>
      </c>
      <c r="D122" s="1" t="s">
        <v>224</v>
      </c>
      <c r="E122" s="10" t="s">
        <v>117</v>
      </c>
      <c r="F122" s="9">
        <v>4.423</v>
      </c>
      <c r="G122" s="1"/>
    </row>
    <row r="123" spans="1:9">
      <c r="A123" s="1" t="s">
        <v>219</v>
      </c>
      <c r="B123" s="71" t="s">
        <v>223</v>
      </c>
      <c r="C123" s="82" t="s">
        <v>794</v>
      </c>
      <c r="D123" s="1" t="s">
        <v>224</v>
      </c>
      <c r="E123" s="10" t="s">
        <v>117</v>
      </c>
      <c r="F123" s="9">
        <v>10.079000000000001</v>
      </c>
      <c r="G123" s="1"/>
      <c r="I123" s="31"/>
    </row>
    <row r="124" spans="1:9" ht="15.75" thickBot="1">
      <c r="A124" s="12"/>
      <c r="B124" s="72"/>
      <c r="C124" s="12"/>
      <c r="D124" s="12"/>
      <c r="E124" s="12"/>
      <c r="F124" s="11"/>
      <c r="G124" s="12"/>
    </row>
    <row r="125" spans="1:9" ht="15.75" thickBot="1">
      <c r="A125" s="123"/>
      <c r="B125" s="124"/>
      <c r="C125" s="124"/>
      <c r="D125" s="124"/>
      <c r="E125" s="125"/>
      <c r="F125" s="45">
        <f>F120+F121+F122+F123</f>
        <v>33.230000000000004</v>
      </c>
      <c r="G125" s="14"/>
    </row>
    <row r="126" spans="1:9">
      <c r="A126" s="29"/>
      <c r="B126" s="74"/>
      <c r="C126" s="29"/>
      <c r="D126" s="29"/>
      <c r="E126" s="29"/>
      <c r="F126" s="35"/>
      <c r="G126" s="29"/>
    </row>
    <row r="127" spans="1:9">
      <c r="A127" s="29"/>
      <c r="B127" s="74"/>
      <c r="C127" s="29"/>
      <c r="D127" s="29"/>
      <c r="E127" s="29"/>
      <c r="F127" s="35"/>
      <c r="G127" s="29"/>
    </row>
    <row r="128" spans="1:9">
      <c r="A128" s="29"/>
      <c r="B128" s="74"/>
      <c r="C128" s="29"/>
      <c r="D128" s="29"/>
      <c r="E128" s="29"/>
      <c r="F128" s="35"/>
      <c r="G128" s="29"/>
    </row>
    <row r="129" spans="1:9" ht="15.75" thickBot="1">
      <c r="A129" s="29"/>
      <c r="B129" s="74"/>
      <c r="C129" s="29"/>
      <c r="D129" s="29"/>
      <c r="E129" s="29"/>
      <c r="F129" s="35"/>
      <c r="G129" s="29"/>
    </row>
    <row r="130" spans="1:9" ht="19.5" thickBot="1">
      <c r="A130" s="103" t="s">
        <v>94</v>
      </c>
      <c r="B130" s="104"/>
      <c r="C130" s="104"/>
      <c r="D130" s="104"/>
      <c r="E130" s="104"/>
      <c r="F130" s="104"/>
      <c r="G130" s="105"/>
    </row>
    <row r="131" spans="1:9" ht="16.5" thickBot="1">
      <c r="A131" s="120" t="s">
        <v>95</v>
      </c>
      <c r="B131" s="121"/>
      <c r="C131" s="121"/>
      <c r="D131" s="121"/>
      <c r="E131" s="121"/>
      <c r="F131" s="121"/>
      <c r="G131" s="122"/>
      <c r="H131" s="41"/>
    </row>
    <row r="132" spans="1:9" ht="16.5" thickBot="1">
      <c r="A132" s="22" t="s">
        <v>10</v>
      </c>
      <c r="B132" s="70" t="s">
        <v>6</v>
      </c>
      <c r="C132" s="7" t="s">
        <v>5</v>
      </c>
      <c r="D132" s="7" t="s">
        <v>7</v>
      </c>
      <c r="E132" s="7" t="s">
        <v>8</v>
      </c>
      <c r="F132" s="7" t="s">
        <v>9</v>
      </c>
      <c r="G132" s="19" t="s">
        <v>11</v>
      </c>
      <c r="H132" s="41" t="s">
        <v>412</v>
      </c>
    </row>
    <row r="133" spans="1:9">
      <c r="A133" s="1" t="s">
        <v>96</v>
      </c>
      <c r="B133" s="71" t="s">
        <v>273</v>
      </c>
      <c r="C133" s="82" t="s">
        <v>720</v>
      </c>
      <c r="D133" s="23" t="s">
        <v>22</v>
      </c>
      <c r="E133" s="10" t="s">
        <v>117</v>
      </c>
      <c r="F133" s="9">
        <v>2.625</v>
      </c>
      <c r="G133" s="1"/>
    </row>
    <row r="134" spans="1:9">
      <c r="A134" s="1" t="s">
        <v>96</v>
      </c>
      <c r="B134" s="71" t="s">
        <v>274</v>
      </c>
      <c r="C134" s="82" t="s">
        <v>721</v>
      </c>
      <c r="D134" s="23" t="s">
        <v>22</v>
      </c>
      <c r="E134" s="10" t="s">
        <v>117</v>
      </c>
      <c r="F134" s="9">
        <v>1.4690000000000001</v>
      </c>
      <c r="G134" s="1"/>
    </row>
    <row r="135" spans="1:9">
      <c r="A135" s="1" t="s">
        <v>96</v>
      </c>
      <c r="B135" s="71" t="s">
        <v>275</v>
      </c>
      <c r="C135" s="86" t="s">
        <v>719</v>
      </c>
      <c r="D135" s="25" t="s">
        <v>19</v>
      </c>
      <c r="E135" s="10" t="s">
        <v>117</v>
      </c>
      <c r="F135" s="9">
        <v>7.9249999999999998</v>
      </c>
      <c r="G135" s="1"/>
    </row>
    <row r="136" spans="1:9">
      <c r="A136" s="1" t="s">
        <v>96</v>
      </c>
      <c r="B136" s="71" t="s">
        <v>276</v>
      </c>
      <c r="C136" s="82" t="s">
        <v>721</v>
      </c>
      <c r="D136" s="23" t="s">
        <v>22</v>
      </c>
      <c r="E136" s="10" t="s">
        <v>117</v>
      </c>
      <c r="F136" s="9">
        <v>1.085</v>
      </c>
      <c r="G136" s="1"/>
      <c r="H136" s="31"/>
    </row>
    <row r="137" spans="1:9">
      <c r="A137" s="1" t="s">
        <v>96</v>
      </c>
      <c r="B137" s="71" t="s">
        <v>277</v>
      </c>
      <c r="C137" s="86" t="s">
        <v>719</v>
      </c>
      <c r="D137" s="25" t="s">
        <v>19</v>
      </c>
      <c r="E137" s="10" t="s">
        <v>117</v>
      </c>
      <c r="F137" s="9">
        <v>1.6719999999999999</v>
      </c>
      <c r="G137" s="1"/>
    </row>
    <row r="138" spans="1:9">
      <c r="A138" s="1" t="s">
        <v>96</v>
      </c>
      <c r="B138" s="71" t="s">
        <v>278</v>
      </c>
      <c r="C138" s="86" t="s">
        <v>719</v>
      </c>
      <c r="D138" s="25" t="s">
        <v>19</v>
      </c>
      <c r="E138" s="10" t="s">
        <v>117</v>
      </c>
      <c r="F138" s="9">
        <v>0.63700000000000001</v>
      </c>
      <c r="G138" s="1"/>
      <c r="H138" s="31"/>
    </row>
    <row r="139" spans="1:9">
      <c r="A139" s="1" t="s">
        <v>96</v>
      </c>
      <c r="B139" s="71" t="s">
        <v>279</v>
      </c>
      <c r="C139" s="82" t="s">
        <v>722</v>
      </c>
      <c r="D139" s="25" t="s">
        <v>19</v>
      </c>
      <c r="E139" s="10" t="s">
        <v>117</v>
      </c>
      <c r="F139" s="9">
        <v>4.3769999999999998</v>
      </c>
      <c r="G139" s="1"/>
    </row>
    <row r="140" spans="1:9">
      <c r="A140" s="1" t="s">
        <v>96</v>
      </c>
      <c r="B140" s="71" t="s">
        <v>280</v>
      </c>
      <c r="C140" s="86" t="s">
        <v>719</v>
      </c>
      <c r="D140" s="1" t="s">
        <v>164</v>
      </c>
      <c r="E140" s="10" t="s">
        <v>117</v>
      </c>
      <c r="F140" s="9">
        <v>3.746</v>
      </c>
      <c r="G140" s="1"/>
      <c r="I140" s="31"/>
    </row>
    <row r="141" spans="1:9">
      <c r="A141" s="48" t="s">
        <v>96</v>
      </c>
      <c r="B141" s="75" t="s">
        <v>300</v>
      </c>
      <c r="C141" s="82" t="s">
        <v>722</v>
      </c>
      <c r="D141" s="53" t="s">
        <v>19</v>
      </c>
      <c r="E141" s="50" t="s">
        <v>117</v>
      </c>
      <c r="F141" s="51">
        <v>2.4980000000000002</v>
      </c>
      <c r="G141" s="52"/>
    </row>
    <row r="142" spans="1:9">
      <c r="A142" s="48" t="s">
        <v>96</v>
      </c>
      <c r="B142" s="75" t="s">
        <v>301</v>
      </c>
      <c r="C142" s="85" t="s">
        <v>696</v>
      </c>
      <c r="D142" s="53" t="s">
        <v>19</v>
      </c>
      <c r="E142" s="50" t="s">
        <v>117</v>
      </c>
      <c r="F142" s="51">
        <v>1.59</v>
      </c>
      <c r="G142" s="52"/>
    </row>
    <row r="143" spans="1:9">
      <c r="A143" s="48" t="s">
        <v>96</v>
      </c>
      <c r="B143" s="75" t="s">
        <v>302</v>
      </c>
      <c r="C143" s="86" t="s">
        <v>719</v>
      </c>
      <c r="D143" s="53" t="s">
        <v>19</v>
      </c>
      <c r="E143" s="50" t="s">
        <v>117</v>
      </c>
      <c r="F143" s="51">
        <v>2.1680000000000001</v>
      </c>
      <c r="G143" s="52"/>
    </row>
    <row r="144" spans="1:9">
      <c r="A144" s="48" t="s">
        <v>96</v>
      </c>
      <c r="B144" s="75" t="s">
        <v>706</v>
      </c>
      <c r="C144" s="86" t="s">
        <v>723</v>
      </c>
      <c r="D144" s="23" t="s">
        <v>22</v>
      </c>
      <c r="E144" s="50" t="s">
        <v>117</v>
      </c>
      <c r="F144" s="51">
        <v>0.76100000000000001</v>
      </c>
      <c r="G144" s="52"/>
      <c r="I144" s="31"/>
    </row>
    <row r="145" spans="1:8">
      <c r="A145" s="48" t="s">
        <v>96</v>
      </c>
      <c r="B145" s="75" t="s">
        <v>707</v>
      </c>
      <c r="C145" s="86" t="s">
        <v>723</v>
      </c>
      <c r="D145" s="53" t="s">
        <v>19</v>
      </c>
      <c r="E145" s="50" t="s">
        <v>117</v>
      </c>
      <c r="F145" s="51">
        <v>3.4079999999999999</v>
      </c>
      <c r="G145" s="52"/>
    </row>
    <row r="146" spans="1:8">
      <c r="A146" s="48" t="s">
        <v>96</v>
      </c>
      <c r="B146" s="75" t="s">
        <v>708</v>
      </c>
      <c r="C146" s="86" t="s">
        <v>723</v>
      </c>
      <c r="D146" s="23" t="s">
        <v>22</v>
      </c>
      <c r="E146" s="50" t="s">
        <v>117</v>
      </c>
      <c r="F146" s="51">
        <v>2.8519999999999999</v>
      </c>
      <c r="G146" s="52"/>
    </row>
    <row r="147" spans="1:8">
      <c r="A147" s="48" t="s">
        <v>96</v>
      </c>
      <c r="B147" s="75" t="s">
        <v>709</v>
      </c>
      <c r="C147" s="82" t="s">
        <v>722</v>
      </c>
      <c r="D147" s="25" t="s">
        <v>19</v>
      </c>
      <c r="E147" s="10" t="s">
        <v>117</v>
      </c>
      <c r="F147" s="51">
        <v>1.855</v>
      </c>
      <c r="G147" s="52"/>
    </row>
    <row r="148" spans="1:8">
      <c r="A148" s="48" t="s">
        <v>96</v>
      </c>
      <c r="B148" s="75" t="s">
        <v>710</v>
      </c>
      <c r="C148" s="82" t="s">
        <v>722</v>
      </c>
      <c r="D148" s="23" t="s">
        <v>22</v>
      </c>
      <c r="E148" s="50" t="s">
        <v>117</v>
      </c>
      <c r="F148" s="51">
        <v>2.9260000000000002</v>
      </c>
      <c r="G148" s="52"/>
    </row>
    <row r="149" spans="1:8">
      <c r="A149" s="48" t="s">
        <v>96</v>
      </c>
      <c r="B149" s="75" t="s">
        <v>711</v>
      </c>
      <c r="C149" s="82" t="s">
        <v>722</v>
      </c>
      <c r="D149" s="23" t="s">
        <v>22</v>
      </c>
      <c r="E149" s="50" t="s">
        <v>117</v>
      </c>
      <c r="F149" s="51">
        <v>0.47799999999999998</v>
      </c>
      <c r="G149" s="52"/>
    </row>
    <row r="150" spans="1:8">
      <c r="A150" s="48" t="s">
        <v>96</v>
      </c>
      <c r="B150" s="75" t="s">
        <v>712</v>
      </c>
      <c r="C150" s="82" t="s">
        <v>722</v>
      </c>
      <c r="D150" s="23" t="s">
        <v>22</v>
      </c>
      <c r="E150" s="50" t="s">
        <v>117</v>
      </c>
      <c r="F150" s="51">
        <v>17.672999999999998</v>
      </c>
      <c r="G150" s="52"/>
    </row>
    <row r="151" spans="1:8">
      <c r="A151" s="48" t="s">
        <v>96</v>
      </c>
      <c r="B151" s="75" t="s">
        <v>713</v>
      </c>
      <c r="C151" s="82" t="s">
        <v>722</v>
      </c>
      <c r="D151" s="23" t="s">
        <v>22</v>
      </c>
      <c r="E151" s="50" t="s">
        <v>117</v>
      </c>
      <c r="F151" s="51">
        <v>1.1160000000000001</v>
      </c>
      <c r="G151" s="52"/>
    </row>
    <row r="152" spans="1:8">
      <c r="A152" s="48" t="s">
        <v>96</v>
      </c>
      <c r="B152" s="75" t="s">
        <v>196</v>
      </c>
      <c r="C152" s="86" t="s">
        <v>719</v>
      </c>
      <c r="D152" s="23" t="s">
        <v>22</v>
      </c>
      <c r="E152" s="50" t="s">
        <v>117</v>
      </c>
      <c r="F152" s="51">
        <v>3.27</v>
      </c>
      <c r="G152" s="52"/>
    </row>
    <row r="153" spans="1:8">
      <c r="A153" s="48" t="s">
        <v>96</v>
      </c>
      <c r="B153" s="75" t="s">
        <v>714</v>
      </c>
      <c r="C153" s="82" t="s">
        <v>718</v>
      </c>
      <c r="D153" s="25" t="s">
        <v>19</v>
      </c>
      <c r="E153" s="10" t="s">
        <v>117</v>
      </c>
      <c r="F153" s="51">
        <v>2.1320000000000001</v>
      </c>
      <c r="G153" s="52"/>
    </row>
    <row r="154" spans="1:8">
      <c r="A154" s="48" t="s">
        <v>96</v>
      </c>
      <c r="B154" s="75" t="s">
        <v>204</v>
      </c>
      <c r="C154" s="86" t="s">
        <v>719</v>
      </c>
      <c r="D154" s="25" t="s">
        <v>19</v>
      </c>
      <c r="E154" s="10" t="s">
        <v>117</v>
      </c>
      <c r="F154" s="51">
        <v>0.35699999999999998</v>
      </c>
      <c r="G154" s="52"/>
    </row>
    <row r="155" spans="1:8">
      <c r="A155" s="48" t="s">
        <v>96</v>
      </c>
      <c r="B155" s="75" t="s">
        <v>715</v>
      </c>
      <c r="C155" s="86" t="s">
        <v>719</v>
      </c>
      <c r="D155" s="25" t="s">
        <v>19</v>
      </c>
      <c r="E155" s="10" t="s">
        <v>117</v>
      </c>
      <c r="F155" s="51">
        <v>0.58199999999999996</v>
      </c>
      <c r="G155" s="52"/>
    </row>
    <row r="156" spans="1:8">
      <c r="A156" s="48" t="s">
        <v>96</v>
      </c>
      <c r="B156" s="75" t="s">
        <v>716</v>
      </c>
      <c r="C156" s="85" t="s">
        <v>653</v>
      </c>
      <c r="D156" s="25" t="s">
        <v>19</v>
      </c>
      <c r="E156" s="10" t="s">
        <v>117</v>
      </c>
      <c r="F156" s="51">
        <v>0.78900000000000003</v>
      </c>
      <c r="G156" s="52"/>
    </row>
    <row r="157" spans="1:8" ht="15.75" thickBot="1">
      <c r="A157" s="12"/>
      <c r="B157" s="72"/>
      <c r="C157" s="12"/>
      <c r="D157" s="12"/>
      <c r="E157" s="12"/>
      <c r="F157" s="11"/>
      <c r="G157" s="12"/>
    </row>
    <row r="158" spans="1:8" ht="15.75" thickBot="1">
      <c r="A158" s="123"/>
      <c r="B158" s="124"/>
      <c r="C158" s="124"/>
      <c r="D158" s="124"/>
      <c r="E158" s="125"/>
      <c r="F158" s="39">
        <f>F133+F134+F135+F136+F137+F138+F139+F140+F141+F142+F143+F144+F145+F146+F147+F148+F149+F150+F151+F152+F153+F154+F155+F156</f>
        <v>67.990999999999985</v>
      </c>
      <c r="G158" s="47"/>
    </row>
    <row r="159" spans="1:8" ht="15.75" thickBot="1">
      <c r="A159" s="120" t="s">
        <v>97</v>
      </c>
      <c r="B159" s="121"/>
      <c r="C159" s="121"/>
      <c r="D159" s="121"/>
      <c r="E159" s="121"/>
      <c r="F159" s="121"/>
      <c r="G159" s="122"/>
    </row>
    <row r="160" spans="1:8" ht="16.5" thickBot="1">
      <c r="A160" s="22" t="s">
        <v>10</v>
      </c>
      <c r="B160" s="70" t="s">
        <v>6</v>
      </c>
      <c r="C160" s="7" t="s">
        <v>5</v>
      </c>
      <c r="D160" s="7" t="s">
        <v>7</v>
      </c>
      <c r="E160" s="7" t="s">
        <v>8</v>
      </c>
      <c r="F160" s="7" t="s">
        <v>9</v>
      </c>
      <c r="G160" s="19" t="s">
        <v>11</v>
      </c>
      <c r="H160" s="41" t="s">
        <v>225</v>
      </c>
    </row>
    <row r="161" spans="1:8">
      <c r="A161" s="1" t="s">
        <v>96</v>
      </c>
      <c r="B161" s="71" t="s">
        <v>181</v>
      </c>
      <c r="C161" s="82" t="s">
        <v>717</v>
      </c>
      <c r="D161" s="23" t="s">
        <v>22</v>
      </c>
      <c r="E161" s="10" t="s">
        <v>117</v>
      </c>
      <c r="F161" s="9">
        <v>367.27800000000002</v>
      </c>
      <c r="G161" s="1"/>
      <c r="H161" s="4" t="s">
        <v>226</v>
      </c>
    </row>
    <row r="162" spans="1:8" ht="15.75" thickBot="1">
      <c r="A162" s="1"/>
      <c r="B162" s="71"/>
      <c r="C162" s="1"/>
      <c r="D162" s="1"/>
      <c r="E162" s="1"/>
      <c r="F162" s="11"/>
      <c r="G162" s="1"/>
      <c r="H162" s="4" t="s">
        <v>227</v>
      </c>
    </row>
    <row r="163" spans="1:8" ht="15.75" thickBot="1">
      <c r="A163" s="123"/>
      <c r="B163" s="124"/>
      <c r="C163" s="124"/>
      <c r="D163" s="124"/>
      <c r="E163" s="125"/>
      <c r="F163" s="39">
        <v>367.27800000000002</v>
      </c>
      <c r="G163" s="37"/>
      <c r="H163" s="4" t="s">
        <v>228</v>
      </c>
    </row>
    <row r="164" spans="1:8" ht="15.75" thickBot="1">
      <c r="A164" s="120" t="s">
        <v>98</v>
      </c>
      <c r="B164" s="121"/>
      <c r="C164" s="121"/>
      <c r="D164" s="121"/>
      <c r="E164" s="121"/>
      <c r="F164" s="121"/>
      <c r="G164" s="122"/>
    </row>
    <row r="165" spans="1:8" ht="16.5" thickBot="1">
      <c r="A165" s="22" t="s">
        <v>10</v>
      </c>
      <c r="B165" s="70" t="s">
        <v>6</v>
      </c>
      <c r="C165" s="7" t="s">
        <v>5</v>
      </c>
      <c r="D165" s="7" t="s">
        <v>7</v>
      </c>
      <c r="E165" s="7" t="s">
        <v>8</v>
      </c>
      <c r="F165" s="7" t="s">
        <v>9</v>
      </c>
      <c r="G165" s="19" t="s">
        <v>11</v>
      </c>
      <c r="H165" s="46" t="s">
        <v>188</v>
      </c>
    </row>
    <row r="166" spans="1:8">
      <c r="A166" s="1" t="s">
        <v>96</v>
      </c>
      <c r="B166" s="71" t="s">
        <v>281</v>
      </c>
      <c r="C166" s="82" t="s">
        <v>718</v>
      </c>
      <c r="D166" s="1" t="s">
        <v>164</v>
      </c>
      <c r="E166" s="10" t="s">
        <v>117</v>
      </c>
      <c r="F166" s="9">
        <v>1.1870000000000001</v>
      </c>
      <c r="G166" s="1"/>
      <c r="H166" s="31">
        <f>F167+F168</f>
        <v>14.116999999999999</v>
      </c>
    </row>
    <row r="167" spans="1:8">
      <c r="A167" s="1" t="s">
        <v>96</v>
      </c>
      <c r="B167" s="71" t="s">
        <v>807</v>
      </c>
      <c r="C167" s="82" t="s">
        <v>809</v>
      </c>
      <c r="D167" s="1" t="s">
        <v>164</v>
      </c>
      <c r="E167" s="10" t="s">
        <v>57</v>
      </c>
      <c r="F167" s="9">
        <v>10.866</v>
      </c>
      <c r="G167" s="1"/>
      <c r="H167" s="31">
        <f>F166+F169</f>
        <v>30.604000000000003</v>
      </c>
    </row>
    <row r="168" spans="1:8">
      <c r="A168" s="1" t="s">
        <v>96</v>
      </c>
      <c r="B168" s="71" t="s">
        <v>808</v>
      </c>
      <c r="C168" s="82" t="s">
        <v>809</v>
      </c>
      <c r="D168" s="23" t="s">
        <v>21</v>
      </c>
      <c r="E168" s="10" t="s">
        <v>57</v>
      </c>
      <c r="F168" s="9">
        <v>3.2509999999999999</v>
      </c>
      <c r="G168" s="1"/>
      <c r="H168" s="31"/>
    </row>
    <row r="169" spans="1:8" ht="15.75" thickBot="1">
      <c r="A169" s="1" t="s">
        <v>96</v>
      </c>
      <c r="B169" s="71" t="s">
        <v>299</v>
      </c>
      <c r="C169" s="82" t="s">
        <v>721</v>
      </c>
      <c r="D169" s="23" t="s">
        <v>21</v>
      </c>
      <c r="E169" s="10" t="s">
        <v>117</v>
      </c>
      <c r="F169" s="9">
        <v>29.417000000000002</v>
      </c>
      <c r="G169" s="1"/>
    </row>
    <row r="170" spans="1:8" ht="15.75" thickBot="1">
      <c r="A170" s="120"/>
      <c r="B170" s="124"/>
      <c r="C170" s="124"/>
      <c r="D170" s="124"/>
      <c r="E170" s="125"/>
      <c r="F170" s="45">
        <f>F166+F167+F168+F169</f>
        <v>44.721000000000004</v>
      </c>
      <c r="G170" s="95"/>
    </row>
    <row r="171" spans="1:8">
      <c r="A171" s="29"/>
      <c r="B171" s="74"/>
      <c r="C171" s="29"/>
      <c r="D171" s="29"/>
      <c r="E171" s="29"/>
      <c r="F171" s="35"/>
      <c r="G171" s="29"/>
    </row>
    <row r="172" spans="1:8">
      <c r="A172" s="29"/>
      <c r="B172" s="74"/>
      <c r="C172" s="29"/>
      <c r="D172" s="29"/>
      <c r="E172" s="29"/>
      <c r="F172" s="35"/>
      <c r="G172" s="29"/>
    </row>
    <row r="173" spans="1:8">
      <c r="A173" s="29"/>
      <c r="B173" s="74"/>
      <c r="C173" s="29"/>
      <c r="D173" s="29"/>
      <c r="E173" s="29"/>
      <c r="F173" s="35"/>
      <c r="G173" s="29"/>
    </row>
    <row r="174" spans="1:8">
      <c r="A174" s="29"/>
      <c r="B174" s="74"/>
      <c r="C174" s="29"/>
      <c r="D174" s="29"/>
      <c r="E174" s="29"/>
      <c r="F174" s="35"/>
      <c r="G174" s="29"/>
    </row>
    <row r="175" spans="1:8" ht="15.75" thickBot="1">
      <c r="A175" s="29"/>
      <c r="B175" s="74"/>
      <c r="C175" s="29"/>
      <c r="D175" s="29"/>
      <c r="E175" s="29"/>
      <c r="F175" s="35"/>
      <c r="G175" s="29"/>
    </row>
    <row r="176" spans="1:8" ht="19.5" thickBot="1">
      <c r="A176" s="103" t="s">
        <v>99</v>
      </c>
      <c r="B176" s="104"/>
      <c r="C176" s="104"/>
      <c r="D176" s="104"/>
      <c r="E176" s="104"/>
      <c r="F176" s="104"/>
      <c r="G176" s="105"/>
    </row>
    <row r="177" spans="1:10" ht="15.75" thickBot="1">
      <c r="A177" s="120" t="s">
        <v>100</v>
      </c>
      <c r="B177" s="121"/>
      <c r="C177" s="121"/>
      <c r="D177" s="121"/>
      <c r="E177" s="121"/>
      <c r="F177" s="121"/>
      <c r="G177" s="122"/>
      <c r="H177" s="4" t="s">
        <v>529</v>
      </c>
    </row>
    <row r="178" spans="1:10" ht="16.5" thickBot="1">
      <c r="A178" s="79" t="s">
        <v>10</v>
      </c>
      <c r="B178" s="81" t="s">
        <v>6</v>
      </c>
      <c r="C178" s="7" t="s">
        <v>5</v>
      </c>
      <c r="D178" s="7" t="s">
        <v>7</v>
      </c>
      <c r="E178" s="7" t="s">
        <v>8</v>
      </c>
      <c r="F178" s="7" t="s">
        <v>9</v>
      </c>
      <c r="G178" s="19" t="s">
        <v>11</v>
      </c>
    </row>
    <row r="179" spans="1:10">
      <c r="A179" s="80" t="s">
        <v>101</v>
      </c>
      <c r="B179" s="71" t="s">
        <v>513</v>
      </c>
      <c r="C179" s="82" t="s">
        <v>738</v>
      </c>
      <c r="D179" s="53" t="s">
        <v>19</v>
      </c>
      <c r="E179" s="26" t="s">
        <v>57</v>
      </c>
      <c r="F179" s="9">
        <v>26.370999999999999</v>
      </c>
      <c r="G179" s="1"/>
      <c r="H179" s="31">
        <f>F179+F180+F181+F182+F183+F184+F185+F186+F187+F188+F189</f>
        <v>111.17</v>
      </c>
      <c r="I179" s="31"/>
    </row>
    <row r="180" spans="1:10">
      <c r="A180" s="80" t="s">
        <v>101</v>
      </c>
      <c r="B180" s="71" t="s">
        <v>514</v>
      </c>
      <c r="C180" s="82" t="s">
        <v>738</v>
      </c>
      <c r="D180" s="53" t="s">
        <v>19</v>
      </c>
      <c r="E180" s="26" t="s">
        <v>57</v>
      </c>
      <c r="F180" s="9">
        <v>13.252000000000001</v>
      </c>
      <c r="G180" s="1"/>
      <c r="H180" s="31">
        <f>F190+F191+F192+F193+F194+F195+F196</f>
        <v>1163.5340000000001</v>
      </c>
    </row>
    <row r="181" spans="1:10">
      <c r="A181" s="80" t="s">
        <v>101</v>
      </c>
      <c r="B181" s="71" t="s">
        <v>515</v>
      </c>
      <c r="C181" s="82" t="s">
        <v>797</v>
      </c>
      <c r="D181" s="23" t="s">
        <v>22</v>
      </c>
      <c r="E181" s="10" t="s">
        <v>42</v>
      </c>
      <c r="F181" s="9">
        <v>5.5570000000000004</v>
      </c>
      <c r="G181" s="1"/>
    </row>
    <row r="182" spans="1:10">
      <c r="A182" s="80" t="s">
        <v>101</v>
      </c>
      <c r="B182" s="71" t="s">
        <v>516</v>
      </c>
      <c r="C182" s="82" t="s">
        <v>738</v>
      </c>
      <c r="D182" s="53" t="s">
        <v>19</v>
      </c>
      <c r="E182" s="26" t="s">
        <v>57</v>
      </c>
      <c r="F182" s="9">
        <v>13.129</v>
      </c>
      <c r="G182" s="1"/>
      <c r="H182" s="31"/>
      <c r="J182" s="31"/>
    </row>
    <row r="183" spans="1:10">
      <c r="A183" s="80" t="s">
        <v>101</v>
      </c>
      <c r="B183" s="71" t="s">
        <v>517</v>
      </c>
      <c r="C183" s="82" t="s">
        <v>738</v>
      </c>
      <c r="D183" s="53" t="s">
        <v>19</v>
      </c>
      <c r="E183" s="26" t="s">
        <v>57</v>
      </c>
      <c r="F183" s="9">
        <v>3.39</v>
      </c>
      <c r="G183" s="1"/>
      <c r="H183">
        <v>70</v>
      </c>
    </row>
    <row r="184" spans="1:10">
      <c r="A184" s="80" t="s">
        <v>101</v>
      </c>
      <c r="B184" s="71" t="s">
        <v>415</v>
      </c>
      <c r="C184" s="82" t="s">
        <v>780</v>
      </c>
      <c r="D184" s="53" t="s">
        <v>19</v>
      </c>
      <c r="E184" s="26" t="s">
        <v>57</v>
      </c>
      <c r="F184" s="9">
        <v>6.5890000000000004</v>
      </c>
      <c r="G184" s="1"/>
    </row>
    <row r="185" spans="1:10">
      <c r="A185" s="80" t="s">
        <v>101</v>
      </c>
      <c r="B185" s="71" t="s">
        <v>518</v>
      </c>
      <c r="C185" s="82" t="s">
        <v>795</v>
      </c>
      <c r="D185" s="53" t="s">
        <v>19</v>
      </c>
      <c r="E185" s="26" t="s">
        <v>57</v>
      </c>
      <c r="F185" s="9">
        <v>37.35</v>
      </c>
      <c r="G185" s="1"/>
      <c r="H185" s="31"/>
    </row>
    <row r="186" spans="1:10">
      <c r="A186" s="80" t="s">
        <v>101</v>
      </c>
      <c r="B186" s="71" t="s">
        <v>519</v>
      </c>
      <c r="C186" s="82" t="s">
        <v>738</v>
      </c>
      <c r="D186" s="53" t="s">
        <v>19</v>
      </c>
      <c r="E186" s="26" t="s">
        <v>57</v>
      </c>
      <c r="F186" s="9">
        <v>1.8839999999999999</v>
      </c>
      <c r="G186" s="1"/>
    </row>
    <row r="187" spans="1:10">
      <c r="A187" s="80" t="s">
        <v>101</v>
      </c>
      <c r="B187" s="71" t="s">
        <v>520</v>
      </c>
      <c r="C187" s="82" t="s">
        <v>738</v>
      </c>
      <c r="D187" s="53" t="s">
        <v>19</v>
      </c>
      <c r="E187" s="26" t="s">
        <v>57</v>
      </c>
      <c r="F187" s="9">
        <v>1.361</v>
      </c>
      <c r="G187" s="1"/>
    </row>
    <row r="188" spans="1:10">
      <c r="A188" s="80" t="s">
        <v>101</v>
      </c>
      <c r="B188" s="71" t="s">
        <v>521</v>
      </c>
      <c r="C188" s="82" t="s">
        <v>738</v>
      </c>
      <c r="D188" s="53" t="s">
        <v>19</v>
      </c>
      <c r="E188" s="26" t="s">
        <v>57</v>
      </c>
      <c r="F188" s="9">
        <v>1.359</v>
      </c>
      <c r="G188" s="1"/>
      <c r="I188" s="31"/>
    </row>
    <row r="189" spans="1:10">
      <c r="A189" s="80" t="s">
        <v>101</v>
      </c>
      <c r="B189" s="71" t="s">
        <v>522</v>
      </c>
      <c r="C189" s="82" t="s">
        <v>738</v>
      </c>
      <c r="D189" s="53" t="s">
        <v>19</v>
      </c>
      <c r="E189" s="26" t="s">
        <v>57</v>
      </c>
      <c r="F189" s="9">
        <v>0.92800000000000005</v>
      </c>
      <c r="G189" s="1"/>
    </row>
    <row r="190" spans="1:10">
      <c r="A190" s="80" t="s">
        <v>101</v>
      </c>
      <c r="B190" s="71" t="s">
        <v>523</v>
      </c>
      <c r="C190" s="82" t="s">
        <v>796</v>
      </c>
      <c r="D190" s="53" t="s">
        <v>19</v>
      </c>
      <c r="E190" s="26" t="s">
        <v>20</v>
      </c>
      <c r="F190" s="9">
        <v>0.81299999999999994</v>
      </c>
      <c r="G190" s="1"/>
    </row>
    <row r="191" spans="1:10">
      <c r="A191" s="80" t="s">
        <v>101</v>
      </c>
      <c r="B191" s="71" t="s">
        <v>524</v>
      </c>
      <c r="C191" s="82" t="s">
        <v>796</v>
      </c>
      <c r="D191" s="53" t="s">
        <v>19</v>
      </c>
      <c r="E191" s="26" t="s">
        <v>20</v>
      </c>
      <c r="F191" s="9">
        <v>0.2</v>
      </c>
      <c r="G191" s="1"/>
    </row>
    <row r="192" spans="1:10">
      <c r="A192" s="80" t="s">
        <v>101</v>
      </c>
      <c r="B192" s="71" t="s">
        <v>525</v>
      </c>
      <c r="C192" s="82" t="s">
        <v>796</v>
      </c>
      <c r="D192" s="53" t="s">
        <v>19</v>
      </c>
      <c r="E192" s="26" t="s">
        <v>20</v>
      </c>
      <c r="F192" s="9">
        <v>0.499</v>
      </c>
      <c r="G192" s="1"/>
    </row>
    <row r="193" spans="1:9">
      <c r="A193" s="80" t="s">
        <v>101</v>
      </c>
      <c r="B193" s="71" t="s">
        <v>526</v>
      </c>
      <c r="C193" s="82" t="s">
        <v>796</v>
      </c>
      <c r="D193" s="53" t="s">
        <v>19</v>
      </c>
      <c r="E193" s="26" t="s">
        <v>20</v>
      </c>
      <c r="F193" s="9">
        <v>0.7</v>
      </c>
      <c r="G193" s="1"/>
    </row>
    <row r="194" spans="1:9">
      <c r="A194" s="80" t="s">
        <v>101</v>
      </c>
      <c r="B194" s="71" t="s">
        <v>527</v>
      </c>
      <c r="C194" s="82" t="s">
        <v>796</v>
      </c>
      <c r="D194" s="53" t="s">
        <v>19</v>
      </c>
      <c r="E194" s="26" t="s">
        <v>20</v>
      </c>
      <c r="F194" s="9">
        <v>0.501</v>
      </c>
      <c r="G194" s="1"/>
    </row>
    <row r="195" spans="1:9">
      <c r="A195" s="80" t="s">
        <v>101</v>
      </c>
      <c r="B195" s="71" t="s">
        <v>528</v>
      </c>
      <c r="C195" s="82" t="s">
        <v>796</v>
      </c>
      <c r="D195" s="53" t="s">
        <v>19</v>
      </c>
      <c r="E195" s="26" t="s">
        <v>20</v>
      </c>
      <c r="F195" s="9">
        <v>1.093</v>
      </c>
      <c r="G195" s="1"/>
    </row>
    <row r="196" spans="1:9">
      <c r="A196" s="80" t="s">
        <v>146</v>
      </c>
      <c r="B196" s="71" t="s">
        <v>512</v>
      </c>
      <c r="C196" s="82" t="s">
        <v>760</v>
      </c>
      <c r="D196" s="23" t="s">
        <v>22</v>
      </c>
      <c r="E196" s="26" t="s">
        <v>20</v>
      </c>
      <c r="F196" s="9">
        <v>1159.7280000000001</v>
      </c>
      <c r="G196" s="1"/>
    </row>
    <row r="197" spans="1:9" ht="15.75" thickBot="1">
      <c r="A197" s="12"/>
      <c r="B197" s="72"/>
      <c r="C197" s="12"/>
      <c r="D197" s="49"/>
      <c r="E197" s="12"/>
      <c r="F197" s="11"/>
      <c r="G197" s="12"/>
    </row>
    <row r="198" spans="1:9" ht="15.75" thickBot="1">
      <c r="A198" s="123"/>
      <c r="B198" s="124"/>
      <c r="C198" s="124"/>
      <c r="D198" s="109"/>
      <c r="E198" s="36"/>
      <c r="F198" s="32">
        <f>F196+F195+F194+F193+F192+F191+F190+F189+F188+F187+F186+F185+F184+F183+F182+F181+F180+F179</f>
        <v>1274.7040000000004</v>
      </c>
      <c r="G198" s="65"/>
    </row>
    <row r="199" spans="1:9" ht="15.75" thickBot="1">
      <c r="A199" s="120" t="s">
        <v>102</v>
      </c>
      <c r="B199" s="121"/>
      <c r="C199" s="121"/>
      <c r="D199" s="121"/>
      <c r="E199" s="121"/>
      <c r="F199" s="121"/>
      <c r="G199" s="122"/>
    </row>
    <row r="200" spans="1:9" ht="16.5" thickBot="1">
      <c r="A200" s="22" t="s">
        <v>10</v>
      </c>
      <c r="B200" s="70" t="s">
        <v>6</v>
      </c>
      <c r="C200" s="7" t="s">
        <v>5</v>
      </c>
      <c r="D200" s="7" t="s">
        <v>7</v>
      </c>
      <c r="E200" s="7" t="s">
        <v>8</v>
      </c>
      <c r="F200" s="7" t="s">
        <v>9</v>
      </c>
      <c r="G200" s="19" t="s">
        <v>11</v>
      </c>
      <c r="H200" s="41" t="s">
        <v>229</v>
      </c>
    </row>
    <row r="201" spans="1:9">
      <c r="A201" s="1" t="s">
        <v>101</v>
      </c>
      <c r="B201" s="71" t="s">
        <v>230</v>
      </c>
      <c r="C201" s="82" t="s">
        <v>796</v>
      </c>
      <c r="D201" s="23" t="s">
        <v>21</v>
      </c>
      <c r="E201" s="26" t="s">
        <v>20</v>
      </c>
      <c r="F201" s="9">
        <v>5.3479999999999999</v>
      </c>
      <c r="G201" s="1"/>
    </row>
    <row r="202" spans="1:9">
      <c r="A202" s="1" t="s">
        <v>101</v>
      </c>
      <c r="B202" s="71" t="s">
        <v>231</v>
      </c>
      <c r="C202" s="82" t="s">
        <v>796</v>
      </c>
      <c r="D202" s="1" t="s">
        <v>232</v>
      </c>
      <c r="E202" s="26" t="s">
        <v>20</v>
      </c>
      <c r="F202" s="9">
        <v>3.1930000000000001</v>
      </c>
      <c r="G202" s="1"/>
    </row>
    <row r="203" spans="1:9">
      <c r="A203" s="1" t="s">
        <v>101</v>
      </c>
      <c r="B203" s="71" t="s">
        <v>233</v>
      </c>
      <c r="C203" s="82" t="s">
        <v>796</v>
      </c>
      <c r="D203" s="1" t="s">
        <v>232</v>
      </c>
      <c r="E203" s="26" t="s">
        <v>20</v>
      </c>
      <c r="F203" s="9">
        <v>2.7290000000000001</v>
      </c>
      <c r="G203" s="1"/>
      <c r="H203" s="44" t="s">
        <v>256</v>
      </c>
    </row>
    <row r="204" spans="1:9">
      <c r="A204" s="1" t="s">
        <v>101</v>
      </c>
      <c r="B204" s="71" t="s">
        <v>234</v>
      </c>
      <c r="C204" s="82" t="s">
        <v>796</v>
      </c>
      <c r="D204" s="1" t="s">
        <v>232</v>
      </c>
      <c r="E204" s="26" t="s">
        <v>20</v>
      </c>
      <c r="F204" s="9">
        <v>6.1310000000000002</v>
      </c>
      <c r="G204" s="1"/>
    </row>
    <row r="205" spans="1:9">
      <c r="A205" s="1" t="s">
        <v>101</v>
      </c>
      <c r="B205" s="71" t="s">
        <v>235</v>
      </c>
      <c r="C205" s="82" t="s">
        <v>796</v>
      </c>
      <c r="D205" s="1" t="s">
        <v>232</v>
      </c>
      <c r="E205" s="26" t="s">
        <v>20</v>
      </c>
      <c r="F205" s="9">
        <v>0.41799999999999998</v>
      </c>
      <c r="G205" s="1"/>
    </row>
    <row r="206" spans="1:9">
      <c r="A206" s="1" t="s">
        <v>101</v>
      </c>
      <c r="B206" s="71" t="s">
        <v>236</v>
      </c>
      <c r="C206" s="82" t="s">
        <v>796</v>
      </c>
      <c r="D206" s="1" t="s">
        <v>232</v>
      </c>
      <c r="E206" s="26" t="s">
        <v>20</v>
      </c>
      <c r="F206" s="9">
        <v>1.0329999999999999</v>
      </c>
      <c r="G206" s="1"/>
    </row>
    <row r="207" spans="1:9">
      <c r="A207" s="1" t="s">
        <v>101</v>
      </c>
      <c r="B207" s="71" t="s">
        <v>237</v>
      </c>
      <c r="C207" s="82" t="s">
        <v>796</v>
      </c>
      <c r="D207" s="1" t="s">
        <v>232</v>
      </c>
      <c r="E207" s="26" t="s">
        <v>20</v>
      </c>
      <c r="F207" s="9">
        <v>2.2629999999999999</v>
      </c>
      <c r="G207" s="1"/>
    </row>
    <row r="208" spans="1:9">
      <c r="A208" s="1" t="s">
        <v>101</v>
      </c>
      <c r="B208" s="71" t="s">
        <v>238</v>
      </c>
      <c r="C208" s="82" t="s">
        <v>798</v>
      </c>
      <c r="D208" s="23" t="s">
        <v>22</v>
      </c>
      <c r="E208" s="26" t="s">
        <v>20</v>
      </c>
      <c r="F208" s="9">
        <v>53.1</v>
      </c>
      <c r="G208" s="1"/>
      <c r="I208" s="31"/>
    </row>
    <row r="209" spans="1:7">
      <c r="A209" s="1" t="s">
        <v>101</v>
      </c>
      <c r="B209" s="71" t="s">
        <v>239</v>
      </c>
      <c r="C209" s="82" t="s">
        <v>799</v>
      </c>
      <c r="D209" s="1" t="s">
        <v>232</v>
      </c>
      <c r="E209" s="26" t="s">
        <v>20</v>
      </c>
      <c r="F209" s="9">
        <v>27.315000000000001</v>
      </c>
      <c r="G209" s="1"/>
    </row>
    <row r="210" spans="1:7">
      <c r="A210" s="1" t="s">
        <v>105</v>
      </c>
      <c r="B210" s="71" t="s">
        <v>240</v>
      </c>
      <c r="C210" s="82" t="s">
        <v>800</v>
      </c>
      <c r="D210" s="23" t="s">
        <v>21</v>
      </c>
      <c r="E210" s="26" t="s">
        <v>20</v>
      </c>
      <c r="F210" s="9">
        <v>48.569000000000003</v>
      </c>
      <c r="G210" s="1"/>
    </row>
    <row r="211" spans="1:7">
      <c r="A211" s="1" t="s">
        <v>105</v>
      </c>
      <c r="B211" s="71" t="s">
        <v>241</v>
      </c>
      <c r="C211" s="82" t="s">
        <v>800</v>
      </c>
      <c r="D211" s="23" t="s">
        <v>21</v>
      </c>
      <c r="E211" s="26" t="s">
        <v>20</v>
      </c>
      <c r="F211" s="9">
        <v>1.347</v>
      </c>
      <c r="G211" s="1"/>
    </row>
    <row r="212" spans="1:7">
      <c r="A212" s="1" t="s">
        <v>105</v>
      </c>
      <c r="B212" s="71" t="s">
        <v>242</v>
      </c>
      <c r="C212" s="82" t="s">
        <v>800</v>
      </c>
      <c r="D212" s="23" t="s">
        <v>21</v>
      </c>
      <c r="E212" s="26" t="s">
        <v>20</v>
      </c>
      <c r="F212" s="9">
        <v>2.1080000000000001</v>
      </c>
      <c r="G212" s="1"/>
    </row>
    <row r="213" spans="1:7">
      <c r="A213" s="1" t="s">
        <v>105</v>
      </c>
      <c r="B213" s="71" t="s">
        <v>243</v>
      </c>
      <c r="C213" s="82" t="s">
        <v>800</v>
      </c>
      <c r="D213" s="23" t="s">
        <v>21</v>
      </c>
      <c r="E213" s="26" t="s">
        <v>20</v>
      </c>
      <c r="F213" s="9">
        <v>8.9499999999999993</v>
      </c>
      <c r="G213" s="1"/>
    </row>
    <row r="214" spans="1:7">
      <c r="A214" s="1" t="s">
        <v>105</v>
      </c>
      <c r="B214" s="71" t="s">
        <v>244</v>
      </c>
      <c r="C214" s="82" t="s">
        <v>800</v>
      </c>
      <c r="D214" s="23" t="s">
        <v>21</v>
      </c>
      <c r="E214" s="26" t="s">
        <v>20</v>
      </c>
      <c r="F214" s="9">
        <v>3.1779999999999999</v>
      </c>
      <c r="G214" s="1"/>
    </row>
    <row r="215" spans="1:7">
      <c r="A215" s="1" t="s">
        <v>105</v>
      </c>
      <c r="B215" s="71" t="s">
        <v>245</v>
      </c>
      <c r="C215" s="82" t="s">
        <v>801</v>
      </c>
      <c r="D215" s="1" t="s">
        <v>232</v>
      </c>
      <c r="E215" s="26" t="s">
        <v>20</v>
      </c>
      <c r="F215" s="9">
        <v>4.7130000000000001</v>
      </c>
      <c r="G215" s="1"/>
    </row>
    <row r="216" spans="1:7">
      <c r="A216" s="1" t="s">
        <v>96</v>
      </c>
      <c r="B216" s="71" t="s">
        <v>246</v>
      </c>
      <c r="C216" s="82" t="s">
        <v>802</v>
      </c>
      <c r="D216" s="25" t="s">
        <v>19</v>
      </c>
      <c r="E216" s="10" t="s">
        <v>41</v>
      </c>
      <c r="F216" s="9">
        <v>11.677</v>
      </c>
      <c r="G216" s="1"/>
    </row>
    <row r="217" spans="1:7">
      <c r="A217" s="1" t="s">
        <v>101</v>
      </c>
      <c r="B217" s="71" t="s">
        <v>247</v>
      </c>
      <c r="C217" s="82" t="s">
        <v>798</v>
      </c>
      <c r="D217" s="23" t="s">
        <v>22</v>
      </c>
      <c r="E217" s="10" t="s">
        <v>57</v>
      </c>
      <c r="F217" s="9">
        <v>25.645</v>
      </c>
      <c r="G217" s="1"/>
    </row>
    <row r="218" spans="1:7">
      <c r="A218" s="1" t="s">
        <v>101</v>
      </c>
      <c r="B218" s="71" t="s">
        <v>248</v>
      </c>
      <c r="C218" s="82" t="s">
        <v>804</v>
      </c>
      <c r="D218" s="23" t="s">
        <v>22</v>
      </c>
      <c r="E218" s="26" t="s">
        <v>20</v>
      </c>
      <c r="F218" s="9">
        <v>165.339</v>
      </c>
      <c r="G218" s="1"/>
    </row>
    <row r="219" spans="1:7">
      <c r="A219" s="1" t="s">
        <v>101</v>
      </c>
      <c r="B219" s="71" t="s">
        <v>249</v>
      </c>
      <c r="C219" s="82" t="s">
        <v>798</v>
      </c>
      <c r="D219" s="23" t="s">
        <v>22</v>
      </c>
      <c r="E219" s="26" t="s">
        <v>20</v>
      </c>
      <c r="F219" s="9">
        <v>3.3559999999999999</v>
      </c>
      <c r="G219" s="1"/>
    </row>
    <row r="220" spans="1:7">
      <c r="A220" s="1" t="s">
        <v>101</v>
      </c>
      <c r="B220" s="71" t="s">
        <v>250</v>
      </c>
      <c r="C220" s="82" t="s">
        <v>803</v>
      </c>
      <c r="D220" s="23" t="s">
        <v>22</v>
      </c>
      <c r="E220" s="26" t="s">
        <v>20</v>
      </c>
      <c r="F220" s="9">
        <v>52.029000000000003</v>
      </c>
      <c r="G220" s="1"/>
    </row>
    <row r="221" spans="1:7">
      <c r="A221" s="1" t="s">
        <v>101</v>
      </c>
      <c r="B221" s="71" t="s">
        <v>251</v>
      </c>
      <c r="C221" s="82" t="s">
        <v>798</v>
      </c>
      <c r="D221" s="25" t="s">
        <v>19</v>
      </c>
      <c r="E221" s="26" t="s">
        <v>20</v>
      </c>
      <c r="F221" s="9">
        <v>0.95299999999999996</v>
      </c>
      <c r="G221" s="1"/>
    </row>
    <row r="222" spans="1:7">
      <c r="A222" s="1" t="s">
        <v>101</v>
      </c>
      <c r="B222" s="71" t="s">
        <v>252</v>
      </c>
      <c r="C222" s="82" t="s">
        <v>805</v>
      </c>
      <c r="D222" s="23" t="s">
        <v>22</v>
      </c>
      <c r="E222" s="26" t="s">
        <v>20</v>
      </c>
      <c r="F222" s="9">
        <v>3.923</v>
      </c>
      <c r="G222" s="1"/>
    </row>
    <row r="223" spans="1:7">
      <c r="A223" s="1" t="s">
        <v>101</v>
      </c>
      <c r="B223" s="71" t="s">
        <v>253</v>
      </c>
      <c r="C223" s="82" t="s">
        <v>805</v>
      </c>
      <c r="D223" s="23" t="s">
        <v>22</v>
      </c>
      <c r="E223" s="26" t="s">
        <v>20</v>
      </c>
      <c r="F223" s="9">
        <v>13.554</v>
      </c>
      <c r="G223" s="1"/>
    </row>
    <row r="224" spans="1:7">
      <c r="A224" s="1" t="s">
        <v>101</v>
      </c>
      <c r="B224" s="71" t="s">
        <v>254</v>
      </c>
      <c r="C224" s="82" t="s">
        <v>806</v>
      </c>
      <c r="D224" s="23" t="s">
        <v>21</v>
      </c>
      <c r="E224" s="26" t="s">
        <v>20</v>
      </c>
      <c r="F224" s="9">
        <v>7.1340000000000003</v>
      </c>
      <c r="G224" s="1"/>
    </row>
    <row r="225" spans="1:9">
      <c r="A225" s="1" t="s">
        <v>101</v>
      </c>
      <c r="B225" s="71" t="s">
        <v>255</v>
      </c>
      <c r="C225" s="82" t="s">
        <v>806</v>
      </c>
      <c r="D225" s="23" t="s">
        <v>21</v>
      </c>
      <c r="E225" s="26" t="s">
        <v>20</v>
      </c>
      <c r="F225" s="9">
        <v>0.55700000000000005</v>
      </c>
      <c r="G225" s="1"/>
    </row>
    <row r="226" spans="1:9" ht="15.75" thickBot="1">
      <c r="A226" s="12"/>
      <c r="B226" s="72"/>
      <c r="C226" s="12"/>
      <c r="D226" s="12"/>
      <c r="E226" s="12"/>
      <c r="F226" s="11"/>
      <c r="G226" s="12"/>
    </row>
    <row r="227" spans="1:9" ht="15.75" thickBot="1">
      <c r="A227" s="123"/>
      <c r="B227" s="124"/>
      <c r="C227" s="124"/>
      <c r="D227" s="124"/>
      <c r="E227" s="125"/>
      <c r="F227" s="39">
        <f>F201+F202+F203+F204+F205+F206+F207+F208+F209+F210+F211+F212+F213+F214+F215+F216+F217+F218+F219+F220+F221+F222+F223+F224+F225</f>
        <v>454.56199999999995</v>
      </c>
      <c r="G227" s="14"/>
    </row>
    <row r="228" spans="1:9">
      <c r="A228" s="29"/>
      <c r="B228" s="74"/>
      <c r="C228" s="29"/>
      <c r="D228" s="29"/>
      <c r="E228" s="29"/>
      <c r="F228" s="43"/>
      <c r="G228" s="29"/>
    </row>
    <row r="229" spans="1:9">
      <c r="A229" s="29"/>
      <c r="B229" s="74"/>
      <c r="C229" s="29"/>
      <c r="D229" s="29"/>
      <c r="E229" s="29"/>
      <c r="F229" s="35"/>
      <c r="G229" s="29"/>
    </row>
    <row r="230" spans="1:9">
      <c r="A230" s="29"/>
      <c r="B230" s="74"/>
      <c r="C230" s="29"/>
      <c r="D230" s="29"/>
      <c r="E230" s="29"/>
      <c r="F230" s="35"/>
      <c r="G230" s="29"/>
    </row>
    <row r="231" spans="1:9" ht="15.75" thickBot="1">
      <c r="A231" s="29"/>
      <c r="B231" s="74"/>
      <c r="C231" s="29"/>
      <c r="D231" s="29"/>
      <c r="E231" s="29"/>
      <c r="F231" s="35"/>
      <c r="G231" s="29"/>
    </row>
    <row r="232" spans="1:9" ht="19.5" thickBot="1">
      <c r="A232" s="103" t="s">
        <v>103</v>
      </c>
      <c r="B232" s="104"/>
      <c r="C232" s="104"/>
      <c r="D232" s="104"/>
      <c r="E232" s="104"/>
      <c r="F232" s="104"/>
      <c r="G232" s="105"/>
    </row>
    <row r="233" spans="1:9" ht="15.75" thickBot="1">
      <c r="A233" s="120" t="s">
        <v>104</v>
      </c>
      <c r="B233" s="121"/>
      <c r="C233" s="121"/>
      <c r="D233" s="121"/>
      <c r="E233" s="121"/>
      <c r="F233" s="121"/>
      <c r="G233" s="122"/>
    </row>
    <row r="234" spans="1:9" ht="16.5" thickBot="1">
      <c r="A234" s="22" t="s">
        <v>10</v>
      </c>
      <c r="B234" s="70" t="s">
        <v>6</v>
      </c>
      <c r="C234" s="7" t="s">
        <v>5</v>
      </c>
      <c r="D234" s="7" t="s">
        <v>7</v>
      </c>
      <c r="E234" s="7" t="s">
        <v>8</v>
      </c>
      <c r="F234" s="7" t="s">
        <v>9</v>
      </c>
      <c r="G234" s="19" t="s">
        <v>11</v>
      </c>
      <c r="H234" s="41" t="s">
        <v>318</v>
      </c>
    </row>
    <row r="235" spans="1:9">
      <c r="A235" s="1" t="s">
        <v>105</v>
      </c>
      <c r="B235" s="71" t="s">
        <v>323</v>
      </c>
      <c r="C235" s="82" t="s">
        <v>571</v>
      </c>
      <c r="D235" s="23" t="s">
        <v>21</v>
      </c>
      <c r="E235" s="10" t="s">
        <v>117</v>
      </c>
      <c r="F235" s="9">
        <v>7.5940000000000003</v>
      </c>
      <c r="G235" s="1"/>
      <c r="H235" s="31">
        <f>F242+F243+F244+F245+F246</f>
        <v>33.085000000000001</v>
      </c>
    </row>
    <row r="236" spans="1:9">
      <c r="A236" s="1" t="s">
        <v>105</v>
      </c>
      <c r="B236" s="71" t="s">
        <v>324</v>
      </c>
      <c r="C236" s="82" t="s">
        <v>570</v>
      </c>
      <c r="D236" s="23" t="s">
        <v>21</v>
      </c>
      <c r="E236" s="26" t="s">
        <v>20</v>
      </c>
      <c r="F236" s="9">
        <v>4.7969999999999997</v>
      </c>
      <c r="G236" s="1"/>
      <c r="H236" s="31">
        <f>F250+F249+F248+F247+F241+F240+F239+F238+F237+F236+F235</f>
        <v>106.96599999999999</v>
      </c>
      <c r="I236" s="31"/>
    </row>
    <row r="237" spans="1:9">
      <c r="A237" s="1" t="s">
        <v>105</v>
      </c>
      <c r="B237" s="71" t="s">
        <v>325</v>
      </c>
      <c r="C237" s="82" t="s">
        <v>570</v>
      </c>
      <c r="D237" s="23" t="s">
        <v>22</v>
      </c>
      <c r="E237" s="26" t="s">
        <v>20</v>
      </c>
      <c r="F237" s="9">
        <v>21.382000000000001</v>
      </c>
      <c r="G237" s="1"/>
    </row>
    <row r="238" spans="1:9">
      <c r="A238" s="1" t="s">
        <v>105</v>
      </c>
      <c r="B238" s="71" t="s">
        <v>326</v>
      </c>
      <c r="C238" s="82" t="s">
        <v>570</v>
      </c>
      <c r="D238" s="23" t="s">
        <v>22</v>
      </c>
      <c r="E238" s="26" t="s">
        <v>20</v>
      </c>
      <c r="F238" s="9">
        <v>13.81</v>
      </c>
      <c r="G238" s="1"/>
      <c r="H238" t="s">
        <v>390</v>
      </c>
    </row>
    <row r="239" spans="1:9">
      <c r="A239" s="1" t="s">
        <v>105</v>
      </c>
      <c r="B239" s="71" t="s">
        <v>254</v>
      </c>
      <c r="C239" s="82" t="s">
        <v>569</v>
      </c>
      <c r="D239" s="23" t="s">
        <v>22</v>
      </c>
      <c r="E239" s="26" t="s">
        <v>20</v>
      </c>
      <c r="F239" s="9">
        <v>1.411</v>
      </c>
      <c r="G239" s="1"/>
    </row>
    <row r="240" spans="1:9">
      <c r="A240" s="1" t="s">
        <v>105</v>
      </c>
      <c r="B240" s="71" t="s">
        <v>327</v>
      </c>
      <c r="C240" s="82" t="s">
        <v>565</v>
      </c>
      <c r="D240" s="23" t="s">
        <v>21</v>
      </c>
      <c r="E240" s="26" t="s">
        <v>20</v>
      </c>
      <c r="F240" s="9">
        <v>20.927</v>
      </c>
      <c r="G240" s="1"/>
    </row>
    <row r="241" spans="1:9">
      <c r="A241" s="1" t="s">
        <v>105</v>
      </c>
      <c r="B241" s="71" t="s">
        <v>235</v>
      </c>
      <c r="C241" s="82" t="s">
        <v>564</v>
      </c>
      <c r="D241" s="25" t="s">
        <v>19</v>
      </c>
      <c r="E241" s="26" t="s">
        <v>20</v>
      </c>
      <c r="F241" s="9">
        <v>1.8009999999999999</v>
      </c>
      <c r="G241" s="1"/>
    </row>
    <row r="242" spans="1:9">
      <c r="A242" s="1" t="s">
        <v>105</v>
      </c>
      <c r="B242" s="71" t="s">
        <v>328</v>
      </c>
      <c r="C242" s="82" t="s">
        <v>563</v>
      </c>
      <c r="D242" s="23" t="s">
        <v>21</v>
      </c>
      <c r="E242" s="26" t="s">
        <v>88</v>
      </c>
      <c r="F242" s="9">
        <v>1.0309999999999999</v>
      </c>
      <c r="G242" s="1"/>
    </row>
    <row r="243" spans="1:9">
      <c r="A243" s="1" t="s">
        <v>105</v>
      </c>
      <c r="B243" s="71" t="s">
        <v>329</v>
      </c>
      <c r="C243" s="82" t="s">
        <v>563</v>
      </c>
      <c r="D243" s="23" t="s">
        <v>21</v>
      </c>
      <c r="E243" s="26" t="s">
        <v>88</v>
      </c>
      <c r="F243" s="9">
        <v>5.9649999999999999</v>
      </c>
      <c r="G243" s="1"/>
      <c r="I243" s="31"/>
    </row>
    <row r="244" spans="1:9">
      <c r="A244" s="1" t="s">
        <v>105</v>
      </c>
      <c r="B244" s="71" t="s">
        <v>330</v>
      </c>
      <c r="C244" s="82" t="s">
        <v>563</v>
      </c>
      <c r="D244" s="23" t="s">
        <v>21</v>
      </c>
      <c r="E244" s="26" t="s">
        <v>88</v>
      </c>
      <c r="F244" s="9">
        <v>4.2549999999999999</v>
      </c>
      <c r="G244" s="1"/>
    </row>
    <row r="245" spans="1:9">
      <c r="A245" s="1" t="s">
        <v>105</v>
      </c>
      <c r="B245" s="71" t="s">
        <v>331</v>
      </c>
      <c r="C245" s="82" t="s">
        <v>563</v>
      </c>
      <c r="D245" s="23" t="s">
        <v>21</v>
      </c>
      <c r="E245" s="26" t="s">
        <v>88</v>
      </c>
      <c r="F245" s="9">
        <v>14.632999999999999</v>
      </c>
      <c r="G245" s="1"/>
    </row>
    <row r="246" spans="1:9">
      <c r="A246" s="1" t="s">
        <v>105</v>
      </c>
      <c r="B246" s="71" t="s">
        <v>332</v>
      </c>
      <c r="C246" s="82" t="s">
        <v>566</v>
      </c>
      <c r="D246" s="25" t="s">
        <v>19</v>
      </c>
      <c r="E246" s="26" t="s">
        <v>88</v>
      </c>
      <c r="F246" s="9">
        <v>7.2009999999999996</v>
      </c>
      <c r="G246" s="1"/>
      <c r="H246" s="31"/>
      <c r="I246" s="31"/>
    </row>
    <row r="247" spans="1:9">
      <c r="A247" s="1" t="s">
        <v>105</v>
      </c>
      <c r="B247" s="71" t="s">
        <v>333</v>
      </c>
      <c r="C247" s="82" t="s">
        <v>567</v>
      </c>
      <c r="D247" s="25" t="s">
        <v>19</v>
      </c>
      <c r="E247" s="26" t="s">
        <v>20</v>
      </c>
      <c r="F247" s="9">
        <v>3.2559999999999998</v>
      </c>
      <c r="G247" s="1"/>
    </row>
    <row r="248" spans="1:9">
      <c r="A248" s="1" t="s">
        <v>105</v>
      </c>
      <c r="B248" s="71" t="s">
        <v>334</v>
      </c>
      <c r="C248" s="82" t="s">
        <v>567</v>
      </c>
      <c r="D248" s="23" t="s">
        <v>22</v>
      </c>
      <c r="E248" s="26" t="s">
        <v>20</v>
      </c>
      <c r="F248" s="9">
        <v>19.634</v>
      </c>
      <c r="G248" s="1"/>
    </row>
    <row r="249" spans="1:9">
      <c r="A249" s="1" t="s">
        <v>105</v>
      </c>
      <c r="B249" s="71" t="s">
        <v>335</v>
      </c>
      <c r="C249" s="82" t="s">
        <v>568</v>
      </c>
      <c r="D249" s="23" t="s">
        <v>22</v>
      </c>
      <c r="E249" s="26" t="s">
        <v>20</v>
      </c>
      <c r="F249" s="9">
        <v>9.1780000000000008</v>
      </c>
      <c r="G249" s="1"/>
    </row>
    <row r="250" spans="1:9">
      <c r="A250" s="1" t="s">
        <v>105</v>
      </c>
      <c r="B250" s="71" t="s">
        <v>336</v>
      </c>
      <c r="C250" s="82" t="s">
        <v>567</v>
      </c>
      <c r="D250" s="23" t="s">
        <v>22</v>
      </c>
      <c r="E250" s="26" t="s">
        <v>20</v>
      </c>
      <c r="F250" s="9">
        <v>3.1760000000000002</v>
      </c>
      <c r="G250" s="1"/>
    </row>
    <row r="251" spans="1:9" ht="15.75" thickBot="1">
      <c r="A251" s="12"/>
      <c r="B251" s="72"/>
      <c r="C251" s="12"/>
      <c r="D251" s="12"/>
      <c r="E251" s="12"/>
      <c r="F251" s="11"/>
      <c r="G251" s="12"/>
    </row>
    <row r="252" spans="1:9" ht="15.75" thickBot="1">
      <c r="A252" s="123"/>
      <c r="B252" s="124"/>
      <c r="C252" s="124"/>
      <c r="D252" s="124"/>
      <c r="E252" s="124"/>
      <c r="F252" s="39">
        <f>F250+F249+F248+F247+F246+F245+F244+F243+F242+F241+F240+F239+F238+F237+F236+F235</f>
        <v>140.05100000000002</v>
      </c>
      <c r="G252" s="14"/>
    </row>
    <row r="253" spans="1:9" ht="15.75" thickBot="1">
      <c r="A253" s="120" t="s">
        <v>106</v>
      </c>
      <c r="B253" s="121"/>
      <c r="C253" s="121"/>
      <c r="D253" s="121"/>
      <c r="E253" s="121"/>
      <c r="F253" s="121"/>
      <c r="G253" s="122"/>
    </row>
    <row r="254" spans="1:9" ht="16.5" thickBot="1">
      <c r="A254" s="22" t="s">
        <v>10</v>
      </c>
      <c r="B254" s="70" t="s">
        <v>6</v>
      </c>
      <c r="C254" s="7" t="s">
        <v>5</v>
      </c>
      <c r="D254" s="7" t="s">
        <v>7</v>
      </c>
      <c r="E254" s="7" t="s">
        <v>8</v>
      </c>
      <c r="F254" s="7" t="s">
        <v>9</v>
      </c>
      <c r="G254" s="19" t="s">
        <v>11</v>
      </c>
      <c r="H254" s="41" t="s">
        <v>319</v>
      </c>
    </row>
    <row r="255" spans="1:9">
      <c r="A255" s="1" t="s">
        <v>105</v>
      </c>
      <c r="B255" s="71" t="s">
        <v>552</v>
      </c>
      <c r="C255" s="82" t="s">
        <v>561</v>
      </c>
      <c r="D255" s="23" t="s">
        <v>22</v>
      </c>
      <c r="E255" s="26" t="s">
        <v>20</v>
      </c>
      <c r="F255" s="9">
        <v>7.4509999999999996</v>
      </c>
      <c r="G255" s="1"/>
    </row>
    <row r="256" spans="1:9">
      <c r="A256" s="1" t="s">
        <v>105</v>
      </c>
      <c r="B256" s="71" t="s">
        <v>553</v>
      </c>
      <c r="C256" s="82" t="s">
        <v>561</v>
      </c>
      <c r="D256" s="23" t="s">
        <v>22</v>
      </c>
      <c r="E256" s="26" t="s">
        <v>20</v>
      </c>
      <c r="F256" s="9">
        <v>8.4149999999999991</v>
      </c>
      <c r="G256" s="1"/>
    </row>
    <row r="257" spans="1:9">
      <c r="A257" s="1" t="s">
        <v>105</v>
      </c>
      <c r="B257" s="71" t="s">
        <v>554</v>
      </c>
      <c r="C257" s="82" t="s">
        <v>561</v>
      </c>
      <c r="D257" s="25" t="s">
        <v>19</v>
      </c>
      <c r="E257" s="26" t="s">
        <v>20</v>
      </c>
      <c r="F257" s="9">
        <v>7.57</v>
      </c>
      <c r="G257" s="1"/>
      <c r="H257" s="31">
        <f>F325+F326</f>
        <v>12.497</v>
      </c>
    </row>
    <row r="258" spans="1:9">
      <c r="A258" s="1" t="s">
        <v>105</v>
      </c>
      <c r="B258" s="71" t="s">
        <v>558</v>
      </c>
      <c r="C258" s="82" t="s">
        <v>560</v>
      </c>
      <c r="D258" s="25" t="s">
        <v>19</v>
      </c>
      <c r="E258" s="26" t="s">
        <v>20</v>
      </c>
      <c r="F258" s="9">
        <v>1.095</v>
      </c>
      <c r="G258" s="1"/>
      <c r="H258" s="31">
        <f>F255+F256+F257+F258+F259+F260+F261+F262+F263+F264+F265+F267+F268+F269+F270+F271+F272+F273+F274+F275+F276+F277+F278+F279+F280+F281+F282+F283+F284+F285+F286+F287+F288+F289+F290+F292+F293+F294+F295+F296+F297+F298+F299+F300+F301+F302+F303+F304+F305+F306+F307+F308+F309+F310+F311+F312+F313+F314+F315+F316+F317+F318+F319+F320+F321+F322+F323+F324+F327+F328+F329+F330+F331+F332+F333+F334+F335+F336+F337+F338+F339+F340+F341+F342+F343+F344+F345+F346+F347+F348+F349+F350+F351+F352+F353+F354+F355+F356</f>
        <v>664.47500000000025</v>
      </c>
    </row>
    <row r="259" spans="1:9">
      <c r="A259" s="1" t="s">
        <v>105</v>
      </c>
      <c r="B259" s="71" t="s">
        <v>555</v>
      </c>
      <c r="C259" s="82" t="s">
        <v>561</v>
      </c>
      <c r="D259" s="23" t="s">
        <v>22</v>
      </c>
      <c r="E259" s="26" t="s">
        <v>20</v>
      </c>
      <c r="F259" s="9">
        <v>11.317</v>
      </c>
      <c r="G259" s="1"/>
    </row>
    <row r="260" spans="1:9">
      <c r="A260" s="1" t="s">
        <v>105</v>
      </c>
      <c r="B260" s="71" t="s">
        <v>556</v>
      </c>
      <c r="C260" s="82" t="s">
        <v>561</v>
      </c>
      <c r="D260" s="23" t="s">
        <v>21</v>
      </c>
      <c r="E260" s="26" t="s">
        <v>20</v>
      </c>
      <c r="F260" s="9">
        <v>3.286</v>
      </c>
      <c r="G260" s="1"/>
    </row>
    <row r="261" spans="1:9">
      <c r="A261" s="1" t="s">
        <v>105</v>
      </c>
      <c r="B261" s="71" t="s">
        <v>557</v>
      </c>
      <c r="C261" s="82" t="s">
        <v>562</v>
      </c>
      <c r="D261" s="25" t="s">
        <v>19</v>
      </c>
      <c r="E261" s="26" t="s">
        <v>20</v>
      </c>
      <c r="F261" s="9">
        <v>2.0089999999999999</v>
      </c>
      <c r="G261" s="1"/>
    </row>
    <row r="262" spans="1:9">
      <c r="A262" s="1" t="s">
        <v>105</v>
      </c>
      <c r="B262" s="71" t="s">
        <v>575</v>
      </c>
      <c r="C262" s="82" t="s">
        <v>576</v>
      </c>
      <c r="D262" s="23" t="s">
        <v>22</v>
      </c>
      <c r="E262" s="26" t="s">
        <v>20</v>
      </c>
      <c r="F262" s="9">
        <v>2.4670000000000001</v>
      </c>
      <c r="G262" s="1"/>
      <c r="I262" s="31"/>
    </row>
    <row r="263" spans="1:9">
      <c r="A263" s="1" t="s">
        <v>105</v>
      </c>
      <c r="B263" s="71" t="s">
        <v>194</v>
      </c>
      <c r="C263" s="82" t="s">
        <v>562</v>
      </c>
      <c r="D263" s="23" t="s">
        <v>22</v>
      </c>
      <c r="E263" s="26" t="s">
        <v>20</v>
      </c>
      <c r="F263" s="9">
        <v>11.023999999999999</v>
      </c>
      <c r="G263" s="1"/>
    </row>
    <row r="264" spans="1:9">
      <c r="A264" s="1" t="s">
        <v>105</v>
      </c>
      <c r="B264" s="71" t="s">
        <v>577</v>
      </c>
      <c r="C264" s="82" t="s">
        <v>578</v>
      </c>
      <c r="D264" s="25" t="s">
        <v>19</v>
      </c>
      <c r="E264" s="26" t="s">
        <v>20</v>
      </c>
      <c r="F264" s="9">
        <v>2.0139999999999998</v>
      </c>
      <c r="G264" s="1"/>
    </row>
    <row r="265" spans="1:9">
      <c r="A265" s="1" t="s">
        <v>105</v>
      </c>
      <c r="B265" s="71" t="s">
        <v>579</v>
      </c>
      <c r="C265" s="82" t="s">
        <v>580</v>
      </c>
      <c r="D265" s="23" t="s">
        <v>22</v>
      </c>
      <c r="E265" s="10" t="s">
        <v>117</v>
      </c>
      <c r="F265" s="9">
        <v>35.978999999999999</v>
      </c>
      <c r="G265" s="1"/>
    </row>
    <row r="266" spans="1:9">
      <c r="A266" s="1" t="s">
        <v>105</v>
      </c>
      <c r="B266" s="71" t="s">
        <v>581</v>
      </c>
      <c r="C266" s="82" t="s">
        <v>582</v>
      </c>
      <c r="D266" s="23" t="s">
        <v>22</v>
      </c>
      <c r="E266" s="10" t="s">
        <v>117</v>
      </c>
      <c r="F266" s="9">
        <v>12.566000000000001</v>
      </c>
      <c r="G266" s="1"/>
    </row>
    <row r="267" spans="1:9">
      <c r="A267" s="1" t="s">
        <v>105</v>
      </c>
      <c r="B267" s="71" t="s">
        <v>583</v>
      </c>
      <c r="C267" s="82" t="s">
        <v>584</v>
      </c>
      <c r="D267" s="25" t="s">
        <v>19</v>
      </c>
      <c r="E267" s="26" t="s">
        <v>20</v>
      </c>
      <c r="F267" s="9">
        <v>8.6470000000000002</v>
      </c>
      <c r="G267" s="1"/>
    </row>
    <row r="268" spans="1:9">
      <c r="A268" s="1" t="s">
        <v>105</v>
      </c>
      <c r="B268" s="71" t="s">
        <v>585</v>
      </c>
      <c r="C268" s="82" t="s">
        <v>574</v>
      </c>
      <c r="D268" s="23" t="s">
        <v>22</v>
      </c>
      <c r="E268" s="10" t="s">
        <v>117</v>
      </c>
      <c r="F268" s="9">
        <v>8.9329999999999998</v>
      </c>
      <c r="G268" s="1"/>
    </row>
    <row r="269" spans="1:9">
      <c r="A269" s="1" t="s">
        <v>105</v>
      </c>
      <c r="B269" s="71" t="s">
        <v>586</v>
      </c>
      <c r="C269" s="82" t="s">
        <v>574</v>
      </c>
      <c r="D269" s="23" t="s">
        <v>22</v>
      </c>
      <c r="E269" s="10" t="s">
        <v>117</v>
      </c>
      <c r="F269" s="9">
        <v>8.7959999999999994</v>
      </c>
      <c r="G269" s="1"/>
    </row>
    <row r="270" spans="1:9">
      <c r="A270" s="1" t="s">
        <v>105</v>
      </c>
      <c r="B270" s="71" t="s">
        <v>587</v>
      </c>
      <c r="C270" s="82" t="s">
        <v>574</v>
      </c>
      <c r="D270" s="23" t="s">
        <v>22</v>
      </c>
      <c r="E270" s="10" t="s">
        <v>117</v>
      </c>
      <c r="F270" s="9">
        <v>12.532</v>
      </c>
      <c r="G270" s="1"/>
    </row>
    <row r="271" spans="1:9">
      <c r="A271" s="1" t="s">
        <v>105</v>
      </c>
      <c r="B271" s="71" t="s">
        <v>588</v>
      </c>
      <c r="C271" s="82" t="s">
        <v>574</v>
      </c>
      <c r="D271" s="23" t="s">
        <v>22</v>
      </c>
      <c r="E271" s="10" t="s">
        <v>117</v>
      </c>
      <c r="F271" s="9">
        <v>8.5809999999999995</v>
      </c>
      <c r="G271" s="1"/>
    </row>
    <row r="272" spans="1:9">
      <c r="A272" s="1" t="s">
        <v>105</v>
      </c>
      <c r="B272" s="71" t="s">
        <v>589</v>
      </c>
      <c r="C272" s="82" t="s">
        <v>574</v>
      </c>
      <c r="D272" s="23" t="s">
        <v>22</v>
      </c>
      <c r="E272" s="10" t="s">
        <v>117</v>
      </c>
      <c r="F272" s="9">
        <v>1.4470000000000001</v>
      </c>
      <c r="G272" s="1"/>
    </row>
    <row r="273" spans="1:10">
      <c r="A273" s="1" t="s">
        <v>105</v>
      </c>
      <c r="B273" s="71" t="s">
        <v>590</v>
      </c>
      <c r="C273" s="82" t="s">
        <v>591</v>
      </c>
      <c r="D273" s="23" t="s">
        <v>22</v>
      </c>
      <c r="E273" s="26" t="s">
        <v>20</v>
      </c>
      <c r="F273" s="9">
        <v>0.59399999999999997</v>
      </c>
      <c r="G273" s="1"/>
    </row>
    <row r="274" spans="1:10">
      <c r="A274" s="1" t="s">
        <v>105</v>
      </c>
      <c r="B274" s="71" t="s">
        <v>592</v>
      </c>
      <c r="C274" s="82" t="s">
        <v>593</v>
      </c>
      <c r="D274" s="23" t="s">
        <v>22</v>
      </c>
      <c r="E274" s="26" t="s">
        <v>20</v>
      </c>
      <c r="F274" s="9">
        <v>2.2349999999999999</v>
      </c>
      <c r="G274" s="1"/>
    </row>
    <row r="275" spans="1:10">
      <c r="A275" s="1" t="s">
        <v>105</v>
      </c>
      <c r="B275" s="71" t="s">
        <v>594</v>
      </c>
      <c r="C275" s="82" t="s">
        <v>595</v>
      </c>
      <c r="D275" s="25" t="s">
        <v>19</v>
      </c>
      <c r="E275" s="10" t="s">
        <v>117</v>
      </c>
      <c r="F275" s="9">
        <v>3.6379999999999999</v>
      </c>
      <c r="G275" s="1"/>
    </row>
    <row r="276" spans="1:10">
      <c r="A276" s="1" t="s">
        <v>105</v>
      </c>
      <c r="B276" s="71" t="s">
        <v>596</v>
      </c>
      <c r="C276" s="82" t="s">
        <v>595</v>
      </c>
      <c r="D276" s="25" t="s">
        <v>19</v>
      </c>
      <c r="E276" s="10" t="s">
        <v>117</v>
      </c>
      <c r="F276" s="9">
        <v>2.1349999999999998</v>
      </c>
      <c r="G276" s="1"/>
    </row>
    <row r="277" spans="1:10">
      <c r="A277" s="1" t="s">
        <v>105</v>
      </c>
      <c r="B277" s="71" t="s">
        <v>597</v>
      </c>
      <c r="C277" s="82" t="s">
        <v>595</v>
      </c>
      <c r="D277" s="25" t="s">
        <v>19</v>
      </c>
      <c r="E277" s="26" t="s">
        <v>20</v>
      </c>
      <c r="F277" s="9">
        <v>3.9790000000000001</v>
      </c>
      <c r="G277" s="1"/>
    </row>
    <row r="278" spans="1:10">
      <c r="A278" s="1" t="s">
        <v>105</v>
      </c>
      <c r="B278" s="71" t="s">
        <v>598</v>
      </c>
      <c r="C278" s="82" t="s">
        <v>599</v>
      </c>
      <c r="D278" s="25" t="s">
        <v>19</v>
      </c>
      <c r="E278" s="26" t="s">
        <v>20</v>
      </c>
      <c r="F278" s="9">
        <v>6.1</v>
      </c>
      <c r="G278" s="1"/>
    </row>
    <row r="279" spans="1:10">
      <c r="A279" s="1" t="s">
        <v>105</v>
      </c>
      <c r="B279" s="71" t="s">
        <v>600</v>
      </c>
      <c r="C279" s="82" t="s">
        <v>595</v>
      </c>
      <c r="D279" s="25" t="s">
        <v>19</v>
      </c>
      <c r="E279" s="10" t="s">
        <v>117</v>
      </c>
      <c r="F279" s="9">
        <v>1.27</v>
      </c>
      <c r="G279" s="1"/>
    </row>
    <row r="280" spans="1:10">
      <c r="A280" s="1" t="s">
        <v>105</v>
      </c>
      <c r="B280" s="71" t="s">
        <v>14</v>
      </c>
      <c r="C280" s="82" t="s">
        <v>601</v>
      </c>
      <c r="D280" s="23" t="s">
        <v>22</v>
      </c>
      <c r="E280" s="10" t="s">
        <v>117</v>
      </c>
      <c r="F280" s="9">
        <v>6.6219999999999999</v>
      </c>
      <c r="G280" s="1"/>
    </row>
    <row r="281" spans="1:10">
      <c r="A281" s="1" t="s">
        <v>105</v>
      </c>
      <c r="B281" s="71" t="s">
        <v>602</v>
      </c>
      <c r="C281" s="82" t="s">
        <v>601</v>
      </c>
      <c r="D281" s="23" t="s">
        <v>22</v>
      </c>
      <c r="E281" s="10" t="s">
        <v>117</v>
      </c>
      <c r="F281" s="9">
        <v>3.956</v>
      </c>
      <c r="G281" s="1"/>
    </row>
    <row r="282" spans="1:10">
      <c r="A282" s="1" t="s">
        <v>105</v>
      </c>
      <c r="B282" s="71" t="s">
        <v>603</v>
      </c>
      <c r="C282" s="82" t="s">
        <v>601</v>
      </c>
      <c r="D282" s="23" t="s">
        <v>22</v>
      </c>
      <c r="E282" s="10" t="s">
        <v>117</v>
      </c>
      <c r="F282" s="9">
        <v>1.835</v>
      </c>
      <c r="G282" s="1"/>
      <c r="J282" s="31"/>
    </row>
    <row r="283" spans="1:10">
      <c r="A283" s="1" t="s">
        <v>105</v>
      </c>
      <c r="B283" s="71" t="s">
        <v>604</v>
      </c>
      <c r="C283" s="82" t="s">
        <v>605</v>
      </c>
      <c r="D283" s="23" t="s">
        <v>22</v>
      </c>
      <c r="E283" s="10" t="s">
        <v>117</v>
      </c>
      <c r="F283" s="9">
        <v>4.1970000000000001</v>
      </c>
      <c r="G283" s="1"/>
      <c r="J283" s="31"/>
    </row>
    <row r="284" spans="1:10">
      <c r="A284" s="1" t="s">
        <v>105</v>
      </c>
      <c r="B284" s="71" t="s">
        <v>606</v>
      </c>
      <c r="C284" s="82" t="s">
        <v>605</v>
      </c>
      <c r="D284" s="23" t="s">
        <v>22</v>
      </c>
      <c r="E284" s="10" t="s">
        <v>117</v>
      </c>
      <c r="F284" s="9">
        <v>2.839</v>
      </c>
      <c r="G284" s="1"/>
      <c r="J284" s="31"/>
    </row>
    <row r="285" spans="1:10">
      <c r="A285" s="1" t="s">
        <v>105</v>
      </c>
      <c r="B285" s="71" t="s">
        <v>607</v>
      </c>
      <c r="C285" s="82" t="s">
        <v>601</v>
      </c>
      <c r="D285" s="23" t="s">
        <v>22</v>
      </c>
      <c r="E285" s="10" t="s">
        <v>117</v>
      </c>
      <c r="F285" s="9">
        <v>43.801000000000002</v>
      </c>
      <c r="G285" s="1"/>
      <c r="J285" s="31"/>
    </row>
    <row r="286" spans="1:10">
      <c r="A286" s="1" t="s">
        <v>105</v>
      </c>
      <c r="B286" s="71" t="s">
        <v>608</v>
      </c>
      <c r="C286" s="82" t="s">
        <v>593</v>
      </c>
      <c r="D286" s="23" t="s">
        <v>22</v>
      </c>
      <c r="E286" s="26" t="s">
        <v>20</v>
      </c>
      <c r="F286" s="9">
        <v>4.3979999999999997</v>
      </c>
      <c r="G286" s="1"/>
      <c r="J286" s="31"/>
    </row>
    <row r="287" spans="1:10">
      <c r="A287" s="1" t="s">
        <v>105</v>
      </c>
      <c r="B287" s="71" t="s">
        <v>609</v>
      </c>
      <c r="C287" s="82" t="s">
        <v>593</v>
      </c>
      <c r="D287" s="23" t="s">
        <v>22</v>
      </c>
      <c r="E287" s="26" t="s">
        <v>20</v>
      </c>
      <c r="F287" s="9">
        <v>18.690000000000001</v>
      </c>
      <c r="G287" s="1"/>
      <c r="J287" s="31"/>
    </row>
    <row r="288" spans="1:10">
      <c r="A288" s="1" t="s">
        <v>105</v>
      </c>
      <c r="B288" s="71" t="s">
        <v>610</v>
      </c>
      <c r="C288" s="82" t="s">
        <v>593</v>
      </c>
      <c r="D288" s="25" t="s">
        <v>21</v>
      </c>
      <c r="E288" s="26" t="s">
        <v>20</v>
      </c>
      <c r="F288" s="9">
        <v>3.9569999999999999</v>
      </c>
      <c r="G288" s="1"/>
      <c r="J288" s="31"/>
    </row>
    <row r="289" spans="1:10">
      <c r="A289" s="1" t="s">
        <v>105</v>
      </c>
      <c r="B289" s="71" t="s">
        <v>611</v>
      </c>
      <c r="C289" s="82" t="s">
        <v>612</v>
      </c>
      <c r="D289" s="25" t="s">
        <v>21</v>
      </c>
      <c r="E289" s="26" t="s">
        <v>20</v>
      </c>
      <c r="F289" s="9">
        <v>3.2709999999999999</v>
      </c>
      <c r="G289" s="1"/>
      <c r="J289" s="31"/>
    </row>
    <row r="290" spans="1:10">
      <c r="A290" s="1" t="s">
        <v>105</v>
      </c>
      <c r="B290" s="71" t="s">
        <v>613</v>
      </c>
      <c r="C290" s="82" t="s">
        <v>614</v>
      </c>
      <c r="D290" s="23" t="s">
        <v>22</v>
      </c>
      <c r="E290" s="26" t="s">
        <v>20</v>
      </c>
      <c r="F290" s="9">
        <v>5.6449999999999996</v>
      </c>
      <c r="G290" s="1"/>
      <c r="J290" s="31"/>
    </row>
    <row r="291" spans="1:10">
      <c r="A291" s="1" t="s">
        <v>105</v>
      </c>
      <c r="B291" s="71" t="s">
        <v>615</v>
      </c>
      <c r="C291" s="82" t="s">
        <v>616</v>
      </c>
      <c r="D291" s="25" t="s">
        <v>19</v>
      </c>
      <c r="E291" s="26" t="s">
        <v>20</v>
      </c>
      <c r="F291" s="9">
        <v>3.319</v>
      </c>
      <c r="G291" s="1"/>
      <c r="J291" s="31"/>
    </row>
    <row r="292" spans="1:10">
      <c r="A292" s="1" t="s">
        <v>105</v>
      </c>
      <c r="B292" s="71" t="s">
        <v>617</v>
      </c>
      <c r="C292" s="82" t="s">
        <v>618</v>
      </c>
      <c r="D292" s="25" t="s">
        <v>19</v>
      </c>
      <c r="E292" s="26" t="s">
        <v>20</v>
      </c>
      <c r="F292" s="9">
        <v>5.29</v>
      </c>
      <c r="G292" s="1"/>
      <c r="J292" s="31"/>
    </row>
    <row r="293" spans="1:10">
      <c r="A293" s="1" t="s">
        <v>105</v>
      </c>
      <c r="B293" s="71" t="s">
        <v>619</v>
      </c>
      <c r="C293" s="82" t="s">
        <v>620</v>
      </c>
      <c r="D293" s="23" t="s">
        <v>22</v>
      </c>
      <c r="E293" s="10" t="s">
        <v>117</v>
      </c>
      <c r="F293" s="9">
        <v>4.1470000000000002</v>
      </c>
      <c r="G293" s="1"/>
      <c r="J293" s="31"/>
    </row>
    <row r="294" spans="1:10">
      <c r="A294" s="1" t="s">
        <v>105</v>
      </c>
      <c r="B294" s="71" t="s">
        <v>621</v>
      </c>
      <c r="C294" s="82" t="s">
        <v>622</v>
      </c>
      <c r="D294" s="23" t="s">
        <v>22</v>
      </c>
      <c r="E294" s="10" t="s">
        <v>117</v>
      </c>
      <c r="F294" s="9">
        <v>0.89100000000000001</v>
      </c>
      <c r="G294" s="1"/>
      <c r="J294" s="31"/>
    </row>
    <row r="295" spans="1:10">
      <c r="A295" s="1" t="s">
        <v>105</v>
      </c>
      <c r="B295" s="71" t="s">
        <v>623</v>
      </c>
      <c r="C295" s="82" t="s">
        <v>622</v>
      </c>
      <c r="D295" s="23" t="s">
        <v>22</v>
      </c>
      <c r="E295" s="10" t="s">
        <v>117</v>
      </c>
      <c r="F295" s="9">
        <v>0.59399999999999997</v>
      </c>
      <c r="G295" s="1"/>
      <c r="J295" s="31"/>
    </row>
    <row r="296" spans="1:10">
      <c r="A296" s="1" t="s">
        <v>105</v>
      </c>
      <c r="B296" s="71" t="s">
        <v>624</v>
      </c>
      <c r="C296" s="82" t="s">
        <v>622</v>
      </c>
      <c r="D296" s="23" t="s">
        <v>22</v>
      </c>
      <c r="E296" s="10" t="s">
        <v>117</v>
      </c>
      <c r="F296" s="9">
        <v>0.67</v>
      </c>
      <c r="G296" s="1"/>
      <c r="J296" s="31"/>
    </row>
    <row r="297" spans="1:10">
      <c r="A297" s="1" t="s">
        <v>105</v>
      </c>
      <c r="B297" s="71" t="s">
        <v>625</v>
      </c>
      <c r="C297" s="82" t="s">
        <v>622</v>
      </c>
      <c r="D297" s="23" t="s">
        <v>22</v>
      </c>
      <c r="E297" s="10" t="s">
        <v>117</v>
      </c>
      <c r="F297" s="9">
        <v>1.6719999999999999</v>
      </c>
      <c r="G297" s="1"/>
      <c r="J297" s="31"/>
    </row>
    <row r="298" spans="1:10">
      <c r="A298" s="1" t="s">
        <v>105</v>
      </c>
      <c r="B298" s="71" t="s">
        <v>626</v>
      </c>
      <c r="C298" s="82" t="s">
        <v>627</v>
      </c>
      <c r="D298" s="25" t="s">
        <v>19</v>
      </c>
      <c r="E298" s="10" t="s">
        <v>117</v>
      </c>
      <c r="F298" s="9">
        <v>3.1850000000000001</v>
      </c>
      <c r="G298" s="1"/>
      <c r="J298" s="31"/>
    </row>
    <row r="299" spans="1:10">
      <c r="A299" s="1" t="s">
        <v>105</v>
      </c>
      <c r="B299" s="71" t="s">
        <v>628</v>
      </c>
      <c r="C299" s="82" t="s">
        <v>620</v>
      </c>
      <c r="D299" s="25" t="s">
        <v>19</v>
      </c>
      <c r="E299" s="10" t="s">
        <v>117</v>
      </c>
      <c r="F299" s="9">
        <v>1.794</v>
      </c>
      <c r="G299" s="1"/>
      <c r="J299" s="31"/>
    </row>
    <row r="300" spans="1:10">
      <c r="A300" s="1" t="s">
        <v>105</v>
      </c>
      <c r="B300" s="71" t="s">
        <v>629</v>
      </c>
      <c r="C300" s="82" t="s">
        <v>630</v>
      </c>
      <c r="D300" s="25" t="s">
        <v>21</v>
      </c>
      <c r="E300" s="26" t="s">
        <v>20</v>
      </c>
      <c r="F300" s="9">
        <v>34.624000000000002</v>
      </c>
      <c r="G300" s="1"/>
      <c r="J300" s="31"/>
    </row>
    <row r="301" spans="1:10">
      <c r="A301" s="1" t="s">
        <v>105</v>
      </c>
      <c r="B301" s="71" t="s">
        <v>631</v>
      </c>
      <c r="C301" s="82" t="s">
        <v>632</v>
      </c>
      <c r="D301" s="23" t="s">
        <v>22</v>
      </c>
      <c r="E301" s="10" t="s">
        <v>117</v>
      </c>
      <c r="F301" s="9">
        <v>2.8639999999999999</v>
      </c>
      <c r="G301" s="1"/>
      <c r="J301" s="31"/>
    </row>
    <row r="302" spans="1:10">
      <c r="A302" s="1" t="s">
        <v>105</v>
      </c>
      <c r="B302" s="71" t="s">
        <v>633</v>
      </c>
      <c r="C302" s="82" t="s">
        <v>632</v>
      </c>
      <c r="D302" s="23" t="s">
        <v>22</v>
      </c>
      <c r="E302" s="10" t="s">
        <v>117</v>
      </c>
      <c r="F302" s="9">
        <v>1.3340000000000001</v>
      </c>
      <c r="G302" s="1"/>
      <c r="J302" s="31"/>
    </row>
    <row r="303" spans="1:10">
      <c r="A303" s="1" t="s">
        <v>105</v>
      </c>
      <c r="B303" s="71" t="s">
        <v>247</v>
      </c>
      <c r="C303" s="82" t="s">
        <v>632</v>
      </c>
      <c r="D303" s="23" t="s">
        <v>22</v>
      </c>
      <c r="E303" s="10" t="s">
        <v>117</v>
      </c>
      <c r="F303" s="9">
        <v>3.4750000000000001</v>
      </c>
      <c r="G303" s="1"/>
      <c r="J303" s="31"/>
    </row>
    <row r="304" spans="1:10">
      <c r="A304" s="1" t="s">
        <v>105</v>
      </c>
      <c r="B304" s="71" t="s">
        <v>634</v>
      </c>
      <c r="C304" s="82" t="s">
        <v>635</v>
      </c>
      <c r="D304" s="23" t="s">
        <v>22</v>
      </c>
      <c r="E304" s="10" t="s">
        <v>117</v>
      </c>
      <c r="F304" s="9">
        <v>1.34</v>
      </c>
      <c r="G304" s="1"/>
    </row>
    <row r="305" spans="1:9">
      <c r="A305" s="1" t="s">
        <v>105</v>
      </c>
      <c r="B305" s="72" t="s">
        <v>636</v>
      </c>
      <c r="C305" s="83" t="s">
        <v>570</v>
      </c>
      <c r="D305" s="25" t="s">
        <v>21</v>
      </c>
      <c r="E305" s="26" t="s">
        <v>20</v>
      </c>
      <c r="F305" s="11">
        <v>50.404000000000003</v>
      </c>
      <c r="G305" s="12"/>
    </row>
    <row r="306" spans="1:9">
      <c r="A306" s="1" t="s">
        <v>105</v>
      </c>
      <c r="B306" s="72" t="s">
        <v>637</v>
      </c>
      <c r="C306" s="83" t="s">
        <v>570</v>
      </c>
      <c r="D306" s="25" t="s">
        <v>21</v>
      </c>
      <c r="E306" s="26" t="s">
        <v>20</v>
      </c>
      <c r="F306" s="11">
        <v>12.468999999999999</v>
      </c>
      <c r="G306" s="12"/>
    </row>
    <row r="307" spans="1:9">
      <c r="A307" s="1" t="s">
        <v>105</v>
      </c>
      <c r="B307" s="72" t="s">
        <v>638</v>
      </c>
      <c r="C307" s="83" t="s">
        <v>570</v>
      </c>
      <c r="D307" s="25" t="s">
        <v>21</v>
      </c>
      <c r="E307" s="26" t="s">
        <v>20</v>
      </c>
      <c r="F307" s="11">
        <v>0.621</v>
      </c>
      <c r="G307" s="12"/>
    </row>
    <row r="308" spans="1:9">
      <c r="A308" s="1" t="s">
        <v>105</v>
      </c>
      <c r="B308" s="72" t="s">
        <v>639</v>
      </c>
      <c r="C308" s="83" t="s">
        <v>640</v>
      </c>
      <c r="D308" s="25" t="s">
        <v>19</v>
      </c>
      <c r="E308" s="26" t="s">
        <v>20</v>
      </c>
      <c r="F308" s="11">
        <v>0.43</v>
      </c>
      <c r="G308" s="12"/>
      <c r="H308" s="31"/>
    </row>
    <row r="309" spans="1:9">
      <c r="A309" s="1" t="s">
        <v>105</v>
      </c>
      <c r="B309" s="72" t="s">
        <v>641</v>
      </c>
      <c r="C309" s="83" t="s">
        <v>642</v>
      </c>
      <c r="D309" s="25" t="s">
        <v>21</v>
      </c>
      <c r="E309" s="10" t="s">
        <v>117</v>
      </c>
      <c r="F309" s="11">
        <v>1.37</v>
      </c>
      <c r="G309" s="12"/>
      <c r="I309" s="31"/>
    </row>
    <row r="310" spans="1:9">
      <c r="A310" s="1" t="s">
        <v>105</v>
      </c>
      <c r="B310" s="72" t="s">
        <v>643</v>
      </c>
      <c r="C310" s="83" t="s">
        <v>644</v>
      </c>
      <c r="D310" s="25" t="s">
        <v>19</v>
      </c>
      <c r="E310" s="26" t="s">
        <v>20</v>
      </c>
      <c r="F310" s="11">
        <v>2.0739999999999998</v>
      </c>
      <c r="G310" s="12"/>
      <c r="H310" s="31"/>
    </row>
    <row r="311" spans="1:9">
      <c r="A311" s="1" t="s">
        <v>105</v>
      </c>
      <c r="B311" s="72" t="s">
        <v>645</v>
      </c>
      <c r="C311" s="83" t="s">
        <v>644</v>
      </c>
      <c r="D311" s="25" t="s">
        <v>21</v>
      </c>
      <c r="E311" s="26" t="s">
        <v>20</v>
      </c>
      <c r="F311" s="11">
        <v>1.5469999999999999</v>
      </c>
      <c r="G311" s="12"/>
      <c r="I311" s="31"/>
    </row>
    <row r="312" spans="1:9">
      <c r="A312" s="1" t="s">
        <v>105</v>
      </c>
      <c r="B312" s="72" t="s">
        <v>646</v>
      </c>
      <c r="C312" s="83" t="s">
        <v>569</v>
      </c>
      <c r="D312" s="25" t="s">
        <v>21</v>
      </c>
      <c r="E312" s="26" t="s">
        <v>20</v>
      </c>
      <c r="F312" s="11">
        <v>23.035</v>
      </c>
      <c r="G312" s="12"/>
    </row>
    <row r="313" spans="1:9">
      <c r="A313" s="1" t="s">
        <v>105</v>
      </c>
      <c r="B313" s="72" t="s">
        <v>233</v>
      </c>
      <c r="C313" s="83" t="s">
        <v>564</v>
      </c>
      <c r="D313" s="25" t="s">
        <v>19</v>
      </c>
      <c r="E313" s="26" t="s">
        <v>20</v>
      </c>
      <c r="F313" s="11">
        <v>0.98699999999999999</v>
      </c>
      <c r="G313" s="12"/>
    </row>
    <row r="314" spans="1:9">
      <c r="A314" s="1" t="s">
        <v>105</v>
      </c>
      <c r="B314" s="72" t="s">
        <v>647</v>
      </c>
      <c r="C314" s="83" t="s">
        <v>648</v>
      </c>
      <c r="D314" s="25" t="s">
        <v>19</v>
      </c>
      <c r="E314" s="26" t="s">
        <v>20</v>
      </c>
      <c r="F314" s="11">
        <v>2.7109999999999999</v>
      </c>
      <c r="G314" s="12"/>
    </row>
    <row r="315" spans="1:9">
      <c r="A315" s="1" t="s">
        <v>105</v>
      </c>
      <c r="B315" s="72" t="s">
        <v>526</v>
      </c>
      <c r="C315" s="83" t="s">
        <v>568</v>
      </c>
      <c r="D315" s="25" t="s">
        <v>21</v>
      </c>
      <c r="E315" s="26" t="s">
        <v>20</v>
      </c>
      <c r="F315" s="11">
        <v>34.753999999999998</v>
      </c>
      <c r="G315" s="12"/>
    </row>
    <row r="316" spans="1:9">
      <c r="A316" s="1" t="s">
        <v>105</v>
      </c>
      <c r="B316" s="72" t="s">
        <v>649</v>
      </c>
      <c r="C316" s="83" t="s">
        <v>568</v>
      </c>
      <c r="D316" s="25" t="s">
        <v>19</v>
      </c>
      <c r="E316" s="26" t="s">
        <v>20</v>
      </c>
      <c r="F316" s="11">
        <v>1.603</v>
      </c>
      <c r="G316" s="12"/>
    </row>
    <row r="317" spans="1:9">
      <c r="A317" s="1" t="s">
        <v>105</v>
      </c>
      <c r="B317" s="72" t="s">
        <v>650</v>
      </c>
      <c r="C317" s="83" t="s">
        <v>651</v>
      </c>
      <c r="D317" s="25" t="s">
        <v>21</v>
      </c>
      <c r="E317" s="26" t="s">
        <v>20</v>
      </c>
      <c r="F317" s="11">
        <v>1.43</v>
      </c>
      <c r="G317" s="12"/>
    </row>
    <row r="318" spans="1:9">
      <c r="A318" s="1" t="s">
        <v>105</v>
      </c>
      <c r="B318" s="72" t="s">
        <v>652</v>
      </c>
      <c r="C318" s="83" t="s">
        <v>653</v>
      </c>
      <c r="D318" s="25" t="s">
        <v>19</v>
      </c>
      <c r="E318" s="10" t="s">
        <v>117</v>
      </c>
      <c r="F318" s="11">
        <v>1.63</v>
      </c>
      <c r="G318" s="12"/>
    </row>
    <row r="319" spans="1:9">
      <c r="A319" s="1" t="s">
        <v>105</v>
      </c>
      <c r="B319" s="72" t="s">
        <v>654</v>
      </c>
      <c r="C319" s="83" t="s">
        <v>655</v>
      </c>
      <c r="D319" s="25" t="s">
        <v>19</v>
      </c>
      <c r="E319" s="10" t="s">
        <v>117</v>
      </c>
      <c r="F319" s="11">
        <v>2.448</v>
      </c>
      <c r="G319" s="12"/>
    </row>
    <row r="320" spans="1:9">
      <c r="A320" s="1" t="s">
        <v>105</v>
      </c>
      <c r="B320" s="72" t="s">
        <v>656</v>
      </c>
      <c r="C320" s="83" t="s">
        <v>657</v>
      </c>
      <c r="D320" s="23" t="s">
        <v>22</v>
      </c>
      <c r="E320" s="26" t="s">
        <v>20</v>
      </c>
      <c r="F320" s="11">
        <v>2.7669999999999999</v>
      </c>
      <c r="G320" s="12"/>
    </row>
    <row r="321" spans="1:7">
      <c r="A321" s="1" t="s">
        <v>105</v>
      </c>
      <c r="B321" s="72" t="s">
        <v>658</v>
      </c>
      <c r="C321" s="83" t="s">
        <v>657</v>
      </c>
      <c r="D321" s="25" t="s">
        <v>19</v>
      </c>
      <c r="E321" s="26" t="s">
        <v>20</v>
      </c>
      <c r="F321" s="11">
        <v>0.41299999999999998</v>
      </c>
      <c r="G321" s="12"/>
    </row>
    <row r="322" spans="1:7">
      <c r="A322" s="1" t="s">
        <v>105</v>
      </c>
      <c r="B322" s="72" t="s">
        <v>659</v>
      </c>
      <c r="C322" s="83" t="s">
        <v>657</v>
      </c>
      <c r="D322" s="25" t="s">
        <v>19</v>
      </c>
      <c r="E322" s="10" t="s">
        <v>117</v>
      </c>
      <c r="F322" s="11">
        <v>2.2389999999999999</v>
      </c>
      <c r="G322" s="12"/>
    </row>
    <row r="323" spans="1:7">
      <c r="A323" s="1" t="s">
        <v>105</v>
      </c>
      <c r="B323" s="72" t="s">
        <v>660</v>
      </c>
      <c r="C323" s="83" t="s">
        <v>657</v>
      </c>
      <c r="D323" s="25" t="s">
        <v>19</v>
      </c>
      <c r="E323" s="10" t="s">
        <v>117</v>
      </c>
      <c r="F323" s="11">
        <v>2.9870000000000001</v>
      </c>
      <c r="G323" s="12"/>
    </row>
    <row r="324" spans="1:7">
      <c r="A324" s="1" t="s">
        <v>105</v>
      </c>
      <c r="B324" s="72" t="s">
        <v>661</v>
      </c>
      <c r="C324" s="83" t="s">
        <v>662</v>
      </c>
      <c r="D324" s="23" t="s">
        <v>22</v>
      </c>
      <c r="E324" s="10" t="s">
        <v>117</v>
      </c>
      <c r="F324" s="11">
        <v>0.97199999999999998</v>
      </c>
      <c r="G324" s="12"/>
    </row>
    <row r="325" spans="1:7">
      <c r="A325" s="1" t="s">
        <v>105</v>
      </c>
      <c r="B325" s="72" t="s">
        <v>663</v>
      </c>
      <c r="C325" s="83" t="s">
        <v>664</v>
      </c>
      <c r="D325" s="25" t="s">
        <v>21</v>
      </c>
      <c r="E325" s="26" t="s">
        <v>57</v>
      </c>
      <c r="F325" s="84">
        <v>2.2160000000000002</v>
      </c>
      <c r="G325" s="12"/>
    </row>
    <row r="326" spans="1:7">
      <c r="A326" s="1" t="s">
        <v>105</v>
      </c>
      <c r="B326" s="72" t="s">
        <v>665</v>
      </c>
      <c r="C326" s="83" t="s">
        <v>664</v>
      </c>
      <c r="D326" s="25" t="s">
        <v>21</v>
      </c>
      <c r="E326" s="26" t="s">
        <v>57</v>
      </c>
      <c r="F326" s="84">
        <v>10.281000000000001</v>
      </c>
      <c r="G326" s="12"/>
    </row>
    <row r="327" spans="1:7">
      <c r="A327" s="1" t="s">
        <v>105</v>
      </c>
      <c r="B327" s="72" t="s">
        <v>666</v>
      </c>
      <c r="C327" s="83" t="s">
        <v>667</v>
      </c>
      <c r="D327" s="25" t="s">
        <v>21</v>
      </c>
      <c r="E327" s="10" t="s">
        <v>117</v>
      </c>
      <c r="F327" s="11">
        <v>0.67800000000000005</v>
      </c>
      <c r="G327" s="12"/>
    </row>
    <row r="328" spans="1:7">
      <c r="A328" s="1" t="s">
        <v>105</v>
      </c>
      <c r="B328" s="72" t="s">
        <v>668</v>
      </c>
      <c r="C328" s="83" t="s">
        <v>669</v>
      </c>
      <c r="D328" s="23" t="s">
        <v>22</v>
      </c>
      <c r="E328" s="26" t="s">
        <v>20</v>
      </c>
      <c r="F328" s="11">
        <v>3.214</v>
      </c>
      <c r="G328" s="12"/>
    </row>
    <row r="329" spans="1:7">
      <c r="A329" s="1" t="s">
        <v>105</v>
      </c>
      <c r="B329" s="72" t="s">
        <v>670</v>
      </c>
      <c r="C329" s="83" t="s">
        <v>669</v>
      </c>
      <c r="D329" s="23" t="s">
        <v>22</v>
      </c>
      <c r="E329" s="26" t="s">
        <v>20</v>
      </c>
      <c r="F329" s="11">
        <v>1.524</v>
      </c>
      <c r="G329" s="12"/>
    </row>
    <row r="330" spans="1:7">
      <c r="A330" s="1" t="s">
        <v>105</v>
      </c>
      <c r="B330" s="72" t="s">
        <v>671</v>
      </c>
      <c r="C330" s="83" t="s">
        <v>667</v>
      </c>
      <c r="D330" s="25" t="s">
        <v>21</v>
      </c>
      <c r="E330" s="10" t="s">
        <v>117</v>
      </c>
      <c r="F330" s="11">
        <v>1.4339999999999999</v>
      </c>
      <c r="G330" s="12"/>
    </row>
    <row r="331" spans="1:7">
      <c r="A331" s="1" t="s">
        <v>105</v>
      </c>
      <c r="B331" s="72" t="s">
        <v>672</v>
      </c>
      <c r="C331" s="83" t="s">
        <v>673</v>
      </c>
      <c r="D331" s="25" t="s">
        <v>21</v>
      </c>
      <c r="E331" s="10" t="s">
        <v>117</v>
      </c>
      <c r="F331" s="11">
        <v>0.95899999999999996</v>
      </c>
      <c r="G331" s="12"/>
    </row>
    <row r="332" spans="1:7">
      <c r="A332" s="1" t="s">
        <v>105</v>
      </c>
      <c r="B332" s="72" t="s">
        <v>674</v>
      </c>
      <c r="C332" s="83" t="s">
        <v>673</v>
      </c>
      <c r="D332" s="25" t="s">
        <v>21</v>
      </c>
      <c r="E332" s="10" t="s">
        <v>117</v>
      </c>
      <c r="F332" s="11">
        <v>2.9940000000000002</v>
      </c>
      <c r="G332" s="12"/>
    </row>
    <row r="333" spans="1:7">
      <c r="A333" s="1" t="s">
        <v>105</v>
      </c>
      <c r="B333" s="72" t="s">
        <v>675</v>
      </c>
      <c r="C333" s="83" t="s">
        <v>673</v>
      </c>
      <c r="D333" s="25" t="s">
        <v>21</v>
      </c>
      <c r="E333" s="26" t="s">
        <v>20</v>
      </c>
      <c r="F333" s="11">
        <v>3.8250000000000002</v>
      </c>
      <c r="G333" s="12"/>
    </row>
    <row r="334" spans="1:7">
      <c r="A334" s="1" t="s">
        <v>105</v>
      </c>
      <c r="B334" s="72" t="s">
        <v>676</v>
      </c>
      <c r="C334" s="83" t="s">
        <v>673</v>
      </c>
      <c r="D334" s="25" t="s">
        <v>21</v>
      </c>
      <c r="E334" s="10" t="s">
        <v>117</v>
      </c>
      <c r="F334" s="11">
        <v>0.26300000000000001</v>
      </c>
      <c r="G334" s="12"/>
    </row>
    <row r="335" spans="1:7">
      <c r="A335" s="1" t="s">
        <v>105</v>
      </c>
      <c r="B335" s="72" t="s">
        <v>677</v>
      </c>
      <c r="C335" s="83" t="s">
        <v>673</v>
      </c>
      <c r="D335" s="25" t="s">
        <v>21</v>
      </c>
      <c r="E335" s="10" t="s">
        <v>117</v>
      </c>
      <c r="F335" s="11">
        <v>0.217</v>
      </c>
      <c r="G335" s="12"/>
    </row>
    <row r="336" spans="1:7">
      <c r="A336" s="1" t="s">
        <v>105</v>
      </c>
      <c r="B336" s="72" t="s">
        <v>678</v>
      </c>
      <c r="C336" s="83" t="s">
        <v>679</v>
      </c>
      <c r="D336" s="23" t="s">
        <v>22</v>
      </c>
      <c r="E336" s="26" t="s">
        <v>20</v>
      </c>
      <c r="F336" s="11">
        <v>11.941000000000001</v>
      </c>
      <c r="G336" s="12"/>
    </row>
    <row r="337" spans="1:7">
      <c r="A337" s="1" t="s">
        <v>105</v>
      </c>
      <c r="B337" s="72" t="s">
        <v>680</v>
      </c>
      <c r="C337" s="83" t="s">
        <v>679</v>
      </c>
      <c r="D337" s="23" t="s">
        <v>22</v>
      </c>
      <c r="E337" s="26" t="s">
        <v>20</v>
      </c>
      <c r="F337" s="11">
        <v>4.0030000000000001</v>
      </c>
      <c r="G337" s="12"/>
    </row>
    <row r="338" spans="1:7">
      <c r="A338" s="1" t="s">
        <v>105</v>
      </c>
      <c r="B338" s="72" t="s">
        <v>681</v>
      </c>
      <c r="C338" s="83" t="s">
        <v>679</v>
      </c>
      <c r="D338" s="23" t="s">
        <v>22</v>
      </c>
      <c r="E338" s="26" t="s">
        <v>20</v>
      </c>
      <c r="F338" s="11">
        <v>5.3019999999999996</v>
      </c>
      <c r="G338" s="12"/>
    </row>
    <row r="339" spans="1:7">
      <c r="A339" s="1" t="s">
        <v>105</v>
      </c>
      <c r="B339" s="72" t="s">
        <v>682</v>
      </c>
      <c r="C339" s="83" t="s">
        <v>679</v>
      </c>
      <c r="D339" s="23" t="s">
        <v>22</v>
      </c>
      <c r="E339" s="26" t="s">
        <v>20</v>
      </c>
      <c r="F339" s="11">
        <v>5.0709999999999997</v>
      </c>
      <c r="G339" s="12"/>
    </row>
    <row r="340" spans="1:7">
      <c r="A340" s="1" t="s">
        <v>105</v>
      </c>
      <c r="B340" s="72" t="s">
        <v>683</v>
      </c>
      <c r="C340" s="83" t="s">
        <v>679</v>
      </c>
      <c r="D340" s="23" t="s">
        <v>22</v>
      </c>
      <c r="E340" s="26" t="s">
        <v>20</v>
      </c>
      <c r="F340" s="11">
        <v>0.56100000000000005</v>
      </c>
      <c r="G340" s="12"/>
    </row>
    <row r="341" spans="1:7">
      <c r="A341" s="1" t="s">
        <v>105</v>
      </c>
      <c r="B341" s="72" t="s">
        <v>684</v>
      </c>
      <c r="C341" s="83" t="s">
        <v>679</v>
      </c>
      <c r="D341" s="23" t="s">
        <v>22</v>
      </c>
      <c r="E341" s="26" t="s">
        <v>20</v>
      </c>
      <c r="F341" s="11">
        <v>4.8849999999999998</v>
      </c>
      <c r="G341" s="12"/>
    </row>
    <row r="342" spans="1:7">
      <c r="A342" s="1" t="s">
        <v>105</v>
      </c>
      <c r="B342" s="72" t="s">
        <v>685</v>
      </c>
      <c r="C342" s="83" t="s">
        <v>679</v>
      </c>
      <c r="D342" s="23" t="s">
        <v>22</v>
      </c>
      <c r="E342" s="26" t="s">
        <v>20</v>
      </c>
      <c r="F342" s="11">
        <v>4.601</v>
      </c>
      <c r="G342" s="12"/>
    </row>
    <row r="343" spans="1:7">
      <c r="A343" s="1" t="s">
        <v>105</v>
      </c>
      <c r="B343" s="72" t="s">
        <v>400</v>
      </c>
      <c r="C343" s="83" t="s">
        <v>686</v>
      </c>
      <c r="D343" s="25" t="s">
        <v>21</v>
      </c>
      <c r="E343" s="26" t="s">
        <v>20</v>
      </c>
      <c r="F343" s="11">
        <v>2.5169999999999999</v>
      </c>
      <c r="G343" s="12"/>
    </row>
    <row r="344" spans="1:7">
      <c r="A344" s="1" t="s">
        <v>105</v>
      </c>
      <c r="B344" s="72" t="s">
        <v>687</v>
      </c>
      <c r="C344" s="83" t="s">
        <v>688</v>
      </c>
      <c r="D344" s="25" t="s">
        <v>21</v>
      </c>
      <c r="E344" s="26" t="s">
        <v>20</v>
      </c>
      <c r="F344" s="11">
        <v>1.3440000000000001</v>
      </c>
      <c r="G344" s="12"/>
    </row>
    <row r="345" spans="1:7">
      <c r="A345" s="1" t="s">
        <v>105</v>
      </c>
      <c r="B345" s="72" t="s">
        <v>689</v>
      </c>
      <c r="C345" s="83" t="s">
        <v>559</v>
      </c>
      <c r="D345" s="23" t="s">
        <v>22</v>
      </c>
      <c r="E345" s="26" t="s">
        <v>20</v>
      </c>
      <c r="F345" s="11">
        <v>19.143999999999998</v>
      </c>
      <c r="G345" s="12"/>
    </row>
    <row r="346" spans="1:7">
      <c r="A346" s="1" t="s">
        <v>105</v>
      </c>
      <c r="B346" s="72" t="s">
        <v>690</v>
      </c>
      <c r="C346" s="83" t="s">
        <v>691</v>
      </c>
      <c r="D346" s="23" t="s">
        <v>22</v>
      </c>
      <c r="E346" s="26" t="s">
        <v>20</v>
      </c>
      <c r="F346" s="11">
        <v>1.49</v>
      </c>
      <c r="G346" s="12"/>
    </row>
    <row r="347" spans="1:7">
      <c r="A347" s="1" t="s">
        <v>105</v>
      </c>
      <c r="B347" s="72" t="s">
        <v>694</v>
      </c>
      <c r="C347" s="83" t="s">
        <v>567</v>
      </c>
      <c r="D347" s="25" t="s">
        <v>19</v>
      </c>
      <c r="E347" s="26" t="s">
        <v>20</v>
      </c>
      <c r="F347" s="11">
        <v>1.266</v>
      </c>
      <c r="G347" s="12"/>
    </row>
    <row r="348" spans="1:7">
      <c r="A348" s="1" t="s">
        <v>105</v>
      </c>
      <c r="B348" s="72" t="s">
        <v>692</v>
      </c>
      <c r="C348" s="83" t="s">
        <v>693</v>
      </c>
      <c r="D348" s="23" t="s">
        <v>22</v>
      </c>
      <c r="E348" s="26" t="s">
        <v>20</v>
      </c>
      <c r="F348" s="11">
        <v>4.1440000000000001</v>
      </c>
      <c r="G348" s="12"/>
    </row>
    <row r="349" spans="1:7">
      <c r="A349" s="1" t="s">
        <v>105</v>
      </c>
      <c r="B349" s="72" t="s">
        <v>695</v>
      </c>
      <c r="C349" s="83" t="s">
        <v>696</v>
      </c>
      <c r="D349" s="25" t="s">
        <v>21</v>
      </c>
      <c r="E349" s="26" t="s">
        <v>20</v>
      </c>
      <c r="F349" s="11">
        <v>1.976</v>
      </c>
      <c r="G349" s="12"/>
    </row>
    <row r="350" spans="1:7">
      <c r="A350" s="1" t="s">
        <v>105</v>
      </c>
      <c r="B350" s="72" t="s">
        <v>697</v>
      </c>
      <c r="C350" s="83" t="s">
        <v>696</v>
      </c>
      <c r="D350" s="25" t="s">
        <v>21</v>
      </c>
      <c r="E350" s="26" t="s">
        <v>20</v>
      </c>
      <c r="F350" s="11">
        <v>2.5419999999999998</v>
      </c>
      <c r="G350" s="12"/>
    </row>
    <row r="351" spans="1:7">
      <c r="A351" s="1" t="s">
        <v>105</v>
      </c>
      <c r="B351" s="72" t="s">
        <v>698</v>
      </c>
      <c r="C351" s="83" t="s">
        <v>696</v>
      </c>
      <c r="D351" s="25" t="s">
        <v>21</v>
      </c>
      <c r="E351" s="26" t="s">
        <v>20</v>
      </c>
      <c r="F351" s="11">
        <v>21.652000000000001</v>
      </c>
      <c r="G351" s="12"/>
    </row>
    <row r="352" spans="1:7">
      <c r="A352" s="1" t="s">
        <v>105</v>
      </c>
      <c r="B352" s="72" t="s">
        <v>699</v>
      </c>
      <c r="C352" s="83" t="s">
        <v>696</v>
      </c>
      <c r="D352" s="25" t="s">
        <v>21</v>
      </c>
      <c r="E352" s="26" t="s">
        <v>20</v>
      </c>
      <c r="F352" s="11">
        <v>6.0309999999999997</v>
      </c>
      <c r="G352" s="12"/>
    </row>
    <row r="353" spans="1:8">
      <c r="A353" s="1" t="s">
        <v>105</v>
      </c>
      <c r="B353" s="72" t="s">
        <v>700</v>
      </c>
      <c r="C353" s="83" t="s">
        <v>696</v>
      </c>
      <c r="D353" s="25" t="s">
        <v>21</v>
      </c>
      <c r="E353" s="26" t="s">
        <v>20</v>
      </c>
      <c r="F353" s="11">
        <v>9.3439999999999994</v>
      </c>
      <c r="G353" s="12"/>
    </row>
    <row r="354" spans="1:8">
      <c r="A354" s="1" t="s">
        <v>105</v>
      </c>
      <c r="B354" s="72" t="s">
        <v>701</v>
      </c>
      <c r="C354" s="83" t="s">
        <v>702</v>
      </c>
      <c r="D354" s="25" t="s">
        <v>21</v>
      </c>
      <c r="E354" s="26" t="s">
        <v>20</v>
      </c>
      <c r="F354" s="11">
        <v>26.306999999999999</v>
      </c>
      <c r="G354" s="12"/>
    </row>
    <row r="355" spans="1:8">
      <c r="A355" s="1" t="s">
        <v>105</v>
      </c>
      <c r="B355" s="72" t="s">
        <v>703</v>
      </c>
      <c r="C355" s="83" t="s">
        <v>704</v>
      </c>
      <c r="D355" s="25" t="s">
        <v>21</v>
      </c>
      <c r="E355" s="26" t="s">
        <v>20</v>
      </c>
      <c r="F355" s="11">
        <v>26.065999999999999</v>
      </c>
      <c r="G355" s="12"/>
    </row>
    <row r="356" spans="1:8" ht="15.75" thickBot="1">
      <c r="A356" s="1" t="s">
        <v>105</v>
      </c>
      <c r="B356" s="72" t="s">
        <v>705</v>
      </c>
      <c r="C356" s="83" t="s">
        <v>704</v>
      </c>
      <c r="D356" s="25" t="s">
        <v>21</v>
      </c>
      <c r="E356" s="26" t="s">
        <v>20</v>
      </c>
      <c r="F356" s="11">
        <v>19.684000000000001</v>
      </c>
      <c r="G356" s="12"/>
    </row>
    <row r="357" spans="1:8" ht="15.75" thickBot="1">
      <c r="A357" s="123"/>
      <c r="B357" s="124"/>
      <c r="C357" s="124"/>
      <c r="D357" s="124"/>
      <c r="E357" s="125"/>
      <c r="F357" s="32">
        <f>F356+F355+F354+F353+F352+F351+F350+F349+F348+F347+F346+F345+F344+F343+F342+F341+F340+F339+F338+F337+F336+F335+F334+F333+F332+F331+F330+F329+F328+F327+F326+F325+F324+F323+F322+F321+F320+F319+F318+F317+F316+F315+F314+F313+F312+F311+F310+F309+F308+F307+F306+F305+F304+F303+F302+F301+F300+F299+F298+F297+F296+F295+F294+F293+F292+F291+F290+F289+F288+F287+F286+F285+F284+F283+F282+F281+F280+F279+F278+F277+F276+F275+F274+F273+F272+F271+F270+F269+F268+F267+F266+F265+F264+F263+F262+F261+F260+F259+F258+F257+F256+F255</f>
        <v>692.85700000000054</v>
      </c>
      <c r="G357" s="65"/>
    </row>
    <row r="358" spans="1:8" ht="15.75" thickBot="1">
      <c r="A358" s="120" t="s">
        <v>107</v>
      </c>
      <c r="B358" s="121"/>
      <c r="C358" s="121"/>
      <c r="D358" s="121"/>
      <c r="E358" s="121"/>
      <c r="F358" s="121"/>
      <c r="G358" s="122"/>
    </row>
    <row r="359" spans="1:8" ht="16.5" thickBot="1">
      <c r="A359" s="22" t="s">
        <v>10</v>
      </c>
      <c r="B359" s="70" t="s">
        <v>6</v>
      </c>
      <c r="C359" s="7" t="s">
        <v>5</v>
      </c>
      <c r="D359" s="7" t="s">
        <v>7</v>
      </c>
      <c r="E359" s="7" t="s">
        <v>8</v>
      </c>
      <c r="F359" s="7" t="s">
        <v>9</v>
      </c>
      <c r="G359" s="19" t="s">
        <v>11</v>
      </c>
      <c r="H359" s="41" t="s">
        <v>320</v>
      </c>
    </row>
    <row r="360" spans="1:8">
      <c r="A360" s="56" t="s">
        <v>105</v>
      </c>
      <c r="B360" s="77" t="s">
        <v>543</v>
      </c>
      <c r="C360" s="56"/>
      <c r="D360" s="92" t="s">
        <v>22</v>
      </c>
      <c r="E360" s="93" t="s">
        <v>117</v>
      </c>
      <c r="F360" s="57">
        <v>2.2799999999999998</v>
      </c>
      <c r="G360" s="1"/>
    </row>
    <row r="361" spans="1:8">
      <c r="A361" s="56" t="s">
        <v>436</v>
      </c>
      <c r="B361" s="77" t="s">
        <v>544</v>
      </c>
      <c r="C361" s="56"/>
      <c r="D361" s="92" t="s">
        <v>22</v>
      </c>
      <c r="E361" s="67" t="s">
        <v>20</v>
      </c>
      <c r="F361" s="57">
        <v>3.012</v>
      </c>
      <c r="G361" s="1"/>
    </row>
    <row r="362" spans="1:8">
      <c r="A362" s="56" t="s">
        <v>545</v>
      </c>
      <c r="B362" s="77" t="s">
        <v>546</v>
      </c>
      <c r="C362" s="94" t="s">
        <v>572</v>
      </c>
      <c r="D362" s="68" t="s">
        <v>19</v>
      </c>
      <c r="E362" s="67" t="s">
        <v>20</v>
      </c>
      <c r="F362" s="57">
        <v>6.42</v>
      </c>
      <c r="G362" s="1"/>
    </row>
    <row r="363" spans="1:8">
      <c r="A363" s="56" t="s">
        <v>545</v>
      </c>
      <c r="B363" s="77" t="s">
        <v>547</v>
      </c>
      <c r="C363" s="94" t="s">
        <v>572</v>
      </c>
      <c r="D363" s="68" t="s">
        <v>19</v>
      </c>
      <c r="E363" s="67" t="s">
        <v>20</v>
      </c>
      <c r="F363" s="57">
        <v>3.3010000000000002</v>
      </c>
      <c r="G363" s="1"/>
    </row>
    <row r="364" spans="1:8">
      <c r="A364" s="1" t="s">
        <v>105</v>
      </c>
      <c r="B364" s="71" t="s">
        <v>549</v>
      </c>
      <c r="C364" s="82" t="s">
        <v>573</v>
      </c>
      <c r="D364" s="23" t="s">
        <v>22</v>
      </c>
      <c r="E364" s="10" t="s">
        <v>117</v>
      </c>
      <c r="F364" s="9">
        <v>23.891999999999999</v>
      </c>
      <c r="G364" s="1"/>
    </row>
    <row r="365" spans="1:8">
      <c r="A365" s="1" t="s">
        <v>105</v>
      </c>
      <c r="B365" s="71" t="s">
        <v>550</v>
      </c>
      <c r="C365" s="82" t="s">
        <v>574</v>
      </c>
      <c r="D365" s="23" t="s">
        <v>22</v>
      </c>
      <c r="E365" s="10" t="s">
        <v>117</v>
      </c>
      <c r="F365" s="9">
        <v>16.712</v>
      </c>
      <c r="G365" s="1"/>
    </row>
    <row r="366" spans="1:8">
      <c r="A366" s="1" t="s">
        <v>105</v>
      </c>
      <c r="B366" s="71" t="s">
        <v>551</v>
      </c>
      <c r="C366" s="82" t="s">
        <v>574</v>
      </c>
      <c r="D366" s="23" t="s">
        <v>22</v>
      </c>
      <c r="E366" s="10" t="s">
        <v>117</v>
      </c>
      <c r="F366" s="9">
        <v>35.902000000000001</v>
      </c>
      <c r="G366" s="1"/>
    </row>
    <row r="367" spans="1:8">
      <c r="A367" s="1" t="s">
        <v>105</v>
      </c>
      <c r="B367" s="71" t="s">
        <v>548</v>
      </c>
      <c r="C367" s="1"/>
      <c r="D367" s="1"/>
      <c r="E367" s="1"/>
      <c r="F367" s="9"/>
      <c r="G367" s="1"/>
    </row>
    <row r="368" spans="1:8">
      <c r="A368" s="1"/>
      <c r="B368" s="71"/>
      <c r="C368" s="1"/>
      <c r="D368" s="1"/>
      <c r="E368" s="1"/>
      <c r="F368" s="9"/>
      <c r="G368" s="1"/>
    </row>
    <row r="369" spans="1:7">
      <c r="A369" s="1"/>
      <c r="B369" s="71"/>
      <c r="C369" s="1"/>
      <c r="D369" s="1"/>
      <c r="E369" s="1"/>
      <c r="F369" s="9"/>
      <c r="G369" s="1"/>
    </row>
    <row r="370" spans="1:7">
      <c r="A370" s="1"/>
      <c r="B370" s="71"/>
      <c r="C370" s="1"/>
      <c r="D370" s="1"/>
      <c r="E370" s="1"/>
      <c r="F370" s="9"/>
      <c r="G370" s="1"/>
    </row>
    <row r="371" spans="1:7">
      <c r="A371" s="1"/>
      <c r="B371" s="71"/>
      <c r="C371" s="1"/>
      <c r="D371" s="1"/>
      <c r="E371" s="1"/>
      <c r="F371" s="9"/>
      <c r="G371" s="1"/>
    </row>
    <row r="372" spans="1:7">
      <c r="A372" s="1"/>
      <c r="B372" s="71"/>
      <c r="C372" s="1"/>
      <c r="D372" s="1"/>
      <c r="E372" s="1"/>
      <c r="F372" s="9"/>
      <c r="G372" s="1"/>
    </row>
    <row r="373" spans="1:7">
      <c r="A373" s="1"/>
      <c r="B373" s="71"/>
      <c r="C373" s="1"/>
      <c r="D373" s="1"/>
      <c r="E373" s="1"/>
      <c r="F373" s="9"/>
      <c r="G373" s="1"/>
    </row>
    <row r="374" spans="1:7">
      <c r="A374" s="1"/>
      <c r="B374" s="71"/>
      <c r="C374" s="1"/>
      <c r="D374" s="1"/>
      <c r="E374" s="1"/>
      <c r="F374" s="9"/>
      <c r="G374" s="1"/>
    </row>
    <row r="375" spans="1:7">
      <c r="A375" s="1"/>
      <c r="B375" s="71"/>
      <c r="C375" s="1"/>
      <c r="D375" s="1"/>
      <c r="E375" s="1"/>
      <c r="F375" s="9"/>
      <c r="G375" s="1"/>
    </row>
    <row r="376" spans="1:7">
      <c r="A376" s="1"/>
      <c r="B376" s="71"/>
      <c r="C376" s="1"/>
      <c r="D376" s="1"/>
      <c r="E376" s="1"/>
      <c r="F376" s="9"/>
      <c r="G376" s="1"/>
    </row>
    <row r="377" spans="1:7" ht="15.75" thickBot="1">
      <c r="A377" s="12"/>
      <c r="B377" s="72"/>
      <c r="C377" s="12"/>
      <c r="D377" s="12"/>
      <c r="E377" s="12"/>
      <c r="F377" s="11"/>
      <c r="G377" s="12"/>
    </row>
    <row r="378" spans="1:7" ht="15.75" thickBot="1">
      <c r="A378" s="123"/>
      <c r="B378" s="124"/>
      <c r="C378" s="124"/>
      <c r="D378" s="124"/>
      <c r="E378" s="124"/>
      <c r="F378" s="15"/>
      <c r="G378" s="14"/>
    </row>
    <row r="379" spans="1:7">
      <c r="A379" s="29"/>
      <c r="B379" s="74"/>
      <c r="C379" s="29"/>
      <c r="D379" s="29"/>
      <c r="E379" s="29"/>
      <c r="F379" s="35"/>
      <c r="G379" s="29"/>
    </row>
    <row r="380" spans="1:7">
      <c r="A380" s="29"/>
      <c r="B380" s="74"/>
      <c r="C380" s="29"/>
      <c r="D380" s="29"/>
      <c r="E380" s="29"/>
      <c r="F380" s="35"/>
      <c r="G380" s="29"/>
    </row>
    <row r="381" spans="1:7">
      <c r="A381" s="29"/>
      <c r="B381" s="74"/>
      <c r="C381" s="29"/>
      <c r="D381" s="29"/>
      <c r="E381" s="29"/>
      <c r="F381" s="35"/>
      <c r="G381" s="29"/>
    </row>
    <row r="382" spans="1:7" ht="15.75" thickBot="1">
      <c r="A382" s="29"/>
      <c r="B382" s="74"/>
      <c r="C382" s="29"/>
      <c r="D382" s="29"/>
      <c r="E382" s="29"/>
      <c r="F382" s="35"/>
      <c r="G382" s="29"/>
    </row>
    <row r="383" spans="1:7" ht="19.5" thickBot="1">
      <c r="A383" s="103" t="s">
        <v>108</v>
      </c>
      <c r="B383" s="104"/>
      <c r="C383" s="104"/>
      <c r="D383" s="104"/>
      <c r="E383" s="104"/>
      <c r="F383" s="104"/>
      <c r="G383" s="105"/>
    </row>
    <row r="384" spans="1:7" ht="15.75" thickBot="1">
      <c r="A384" s="120" t="s">
        <v>109</v>
      </c>
      <c r="B384" s="121"/>
      <c r="C384" s="121"/>
      <c r="D384" s="121"/>
      <c r="E384" s="121"/>
      <c r="F384" s="121"/>
      <c r="G384" s="122"/>
    </row>
    <row r="385" spans="1:8" ht="16.5" thickBot="1">
      <c r="A385" s="22" t="s">
        <v>10</v>
      </c>
      <c r="B385" s="70" t="s">
        <v>6</v>
      </c>
      <c r="C385" s="7" t="s">
        <v>5</v>
      </c>
      <c r="D385" s="7" t="s">
        <v>7</v>
      </c>
      <c r="E385" s="7" t="s">
        <v>8</v>
      </c>
      <c r="F385" s="7" t="s">
        <v>9</v>
      </c>
      <c r="G385" s="19" t="s">
        <v>11</v>
      </c>
      <c r="H385" s="41" t="s">
        <v>321</v>
      </c>
    </row>
    <row r="386" spans="1:8">
      <c r="A386" s="1" t="s">
        <v>110</v>
      </c>
      <c r="B386" s="71" t="s">
        <v>111</v>
      </c>
      <c r="C386" s="82" t="s">
        <v>724</v>
      </c>
      <c r="D386" s="23" t="s">
        <v>22</v>
      </c>
      <c r="E386" s="10" t="s">
        <v>117</v>
      </c>
      <c r="F386" s="9">
        <v>10.843999999999999</v>
      </c>
      <c r="G386" s="1"/>
    </row>
    <row r="387" spans="1:8">
      <c r="A387" s="1" t="s">
        <v>110</v>
      </c>
      <c r="B387" s="71" t="s">
        <v>112</v>
      </c>
      <c r="C387" s="82" t="s">
        <v>725</v>
      </c>
      <c r="D387" s="25" t="s">
        <v>21</v>
      </c>
      <c r="E387" s="10" t="s">
        <v>117</v>
      </c>
      <c r="F387" s="9">
        <v>20.548999999999999</v>
      </c>
      <c r="G387" s="1"/>
    </row>
    <row r="388" spans="1:8">
      <c r="A388" s="1" t="s">
        <v>110</v>
      </c>
      <c r="B388" s="71" t="s">
        <v>113</v>
      </c>
      <c r="C388" s="82" t="s">
        <v>725</v>
      </c>
      <c r="D388" s="1" t="s">
        <v>19</v>
      </c>
      <c r="E388" s="10" t="s">
        <v>117</v>
      </c>
      <c r="F388" s="9">
        <v>3.1459999999999999</v>
      </c>
      <c r="G388" s="1"/>
    </row>
    <row r="389" spans="1:8">
      <c r="A389" s="1" t="s">
        <v>110</v>
      </c>
      <c r="B389" s="71" t="s">
        <v>114</v>
      </c>
      <c r="C389" s="82" t="s">
        <v>726</v>
      </c>
      <c r="D389" s="1" t="s">
        <v>19</v>
      </c>
      <c r="E389" s="10" t="s">
        <v>117</v>
      </c>
      <c r="F389" s="9">
        <v>21.030999999999999</v>
      </c>
      <c r="G389" s="1"/>
    </row>
    <row r="390" spans="1:8">
      <c r="A390" s="1" t="s">
        <v>110</v>
      </c>
      <c r="B390" s="71" t="s">
        <v>115</v>
      </c>
      <c r="C390" s="82" t="s">
        <v>725</v>
      </c>
      <c r="D390" s="1" t="s">
        <v>19</v>
      </c>
      <c r="E390" s="10" t="s">
        <v>117</v>
      </c>
      <c r="F390" s="9">
        <v>5.28</v>
      </c>
      <c r="G390" s="1"/>
    </row>
    <row r="391" spans="1:8" ht="15.75" thickBot="1">
      <c r="A391" s="12" t="s">
        <v>110</v>
      </c>
      <c r="B391" s="72" t="s">
        <v>116</v>
      </c>
      <c r="C391" s="82" t="s">
        <v>725</v>
      </c>
      <c r="D391" s="12" t="s">
        <v>19</v>
      </c>
      <c r="E391" s="26" t="s">
        <v>117</v>
      </c>
      <c r="F391" s="11">
        <v>1.7869999999999999</v>
      </c>
      <c r="G391" s="12"/>
    </row>
    <row r="392" spans="1:8" ht="15.75" thickBot="1">
      <c r="A392" s="123"/>
      <c r="B392" s="124"/>
      <c r="C392" s="124"/>
      <c r="D392" s="124"/>
      <c r="E392" s="125"/>
      <c r="F392" s="32">
        <f>F386+F387+F388+F389+F390+F391</f>
        <v>62.637</v>
      </c>
      <c r="G392" s="14"/>
    </row>
    <row r="393" spans="1:8" ht="15.75" thickBot="1">
      <c r="A393" s="120" t="s">
        <v>118</v>
      </c>
      <c r="B393" s="121"/>
      <c r="C393" s="121"/>
      <c r="D393" s="121"/>
      <c r="E393" s="121"/>
      <c r="F393" s="121"/>
      <c r="G393" s="122"/>
    </row>
    <row r="394" spans="1:8" ht="16.5" thickBot="1">
      <c r="A394" s="22" t="s">
        <v>10</v>
      </c>
      <c r="B394" s="70" t="s">
        <v>6</v>
      </c>
      <c r="C394" s="7" t="s">
        <v>5</v>
      </c>
      <c r="D394" s="7" t="s">
        <v>7</v>
      </c>
      <c r="E394" s="7" t="s">
        <v>8</v>
      </c>
      <c r="F394" s="7" t="s">
        <v>9</v>
      </c>
      <c r="G394" s="19" t="s">
        <v>11</v>
      </c>
      <c r="H394" s="41" t="s">
        <v>322</v>
      </c>
    </row>
    <row r="395" spans="1:8">
      <c r="A395" s="12" t="s">
        <v>110</v>
      </c>
      <c r="B395" s="71" t="s">
        <v>16</v>
      </c>
      <c r="C395" s="82" t="s">
        <v>727</v>
      </c>
      <c r="D395" s="12" t="s">
        <v>19</v>
      </c>
      <c r="E395" s="26" t="s">
        <v>117</v>
      </c>
      <c r="F395" s="9">
        <v>17.032</v>
      </c>
      <c r="G395" s="1"/>
    </row>
    <row r="396" spans="1:8">
      <c r="A396" s="12" t="s">
        <v>110</v>
      </c>
      <c r="B396" s="71" t="s">
        <v>119</v>
      </c>
      <c r="C396" s="82" t="s">
        <v>728</v>
      </c>
      <c r="D396" s="23" t="s">
        <v>22</v>
      </c>
      <c r="E396" s="26" t="s">
        <v>117</v>
      </c>
      <c r="F396" s="9">
        <v>42.787999999999997</v>
      </c>
      <c r="G396" s="1"/>
    </row>
    <row r="397" spans="1:8">
      <c r="A397" s="1" t="s">
        <v>127</v>
      </c>
      <c r="B397" s="71" t="s">
        <v>120</v>
      </c>
      <c r="C397" s="82" t="s">
        <v>729</v>
      </c>
      <c r="D397" s="23" t="s">
        <v>22</v>
      </c>
      <c r="E397" s="26" t="s">
        <v>20</v>
      </c>
      <c r="F397" s="9">
        <v>16.271999999999998</v>
      </c>
      <c r="G397" s="1"/>
    </row>
    <row r="398" spans="1:8">
      <c r="A398" s="1" t="s">
        <v>127</v>
      </c>
      <c r="B398" s="71" t="s">
        <v>121</v>
      </c>
      <c r="C398" s="82" t="s">
        <v>730</v>
      </c>
      <c r="D398" s="25" t="s">
        <v>21</v>
      </c>
      <c r="E398" s="26" t="s">
        <v>42</v>
      </c>
      <c r="F398" s="9">
        <v>59.424999999999997</v>
      </c>
      <c r="G398" s="1"/>
    </row>
    <row r="399" spans="1:8">
      <c r="A399" s="1" t="s">
        <v>127</v>
      </c>
      <c r="B399" s="71" t="s">
        <v>122</v>
      </c>
      <c r="C399" s="82" t="s">
        <v>731</v>
      </c>
      <c r="D399" s="25" t="s">
        <v>21</v>
      </c>
      <c r="E399" s="26" t="s">
        <v>42</v>
      </c>
      <c r="F399" s="9">
        <v>0.48499999999999999</v>
      </c>
      <c r="G399" s="1"/>
    </row>
    <row r="400" spans="1:8">
      <c r="A400" s="1" t="s">
        <v>127</v>
      </c>
      <c r="B400" s="71" t="s">
        <v>123</v>
      </c>
      <c r="C400" s="82" t="s">
        <v>731</v>
      </c>
      <c r="D400" s="23" t="s">
        <v>22</v>
      </c>
      <c r="E400" s="26" t="s">
        <v>42</v>
      </c>
      <c r="F400" s="9">
        <v>6.0339999999999998</v>
      </c>
      <c r="G400" s="1"/>
    </row>
    <row r="401" spans="1:8">
      <c r="A401" s="1" t="s">
        <v>127</v>
      </c>
      <c r="B401" s="71" t="s">
        <v>124</v>
      </c>
      <c r="C401" s="82" t="s">
        <v>731</v>
      </c>
      <c r="D401" s="25" t="s">
        <v>21</v>
      </c>
      <c r="E401" s="26" t="s">
        <v>42</v>
      </c>
      <c r="F401" s="9">
        <v>0.438</v>
      </c>
      <c r="G401" s="1"/>
    </row>
    <row r="402" spans="1:8">
      <c r="A402" s="1" t="s">
        <v>127</v>
      </c>
      <c r="B402" s="71" t="s">
        <v>125</v>
      </c>
      <c r="C402" s="82" t="s">
        <v>731</v>
      </c>
      <c r="D402" s="23" t="s">
        <v>22</v>
      </c>
      <c r="E402" s="26" t="s">
        <v>42</v>
      </c>
      <c r="F402" s="9">
        <v>0.437</v>
      </c>
      <c r="G402" s="1"/>
    </row>
    <row r="403" spans="1:8" ht="15.75" thickBot="1">
      <c r="A403" s="12" t="s">
        <v>127</v>
      </c>
      <c r="B403" s="72" t="s">
        <v>126</v>
      </c>
      <c r="C403" s="82" t="s">
        <v>731</v>
      </c>
      <c r="D403" s="25" t="s">
        <v>22</v>
      </c>
      <c r="E403" s="26" t="s">
        <v>42</v>
      </c>
      <c r="F403" s="11">
        <v>0.54700000000000004</v>
      </c>
      <c r="G403" s="12"/>
    </row>
    <row r="404" spans="1:8" ht="15.75" thickBot="1">
      <c r="A404" s="123"/>
      <c r="B404" s="124"/>
      <c r="C404" s="124"/>
      <c r="D404" s="124"/>
      <c r="E404" s="125"/>
      <c r="F404" s="32">
        <f>F395+F396+F397+F398+F399+F400+F401+F402+F403</f>
        <v>143.458</v>
      </c>
      <c r="G404" s="14"/>
    </row>
    <row r="405" spans="1:8" ht="15.75" thickBot="1">
      <c r="A405" s="120" t="s">
        <v>128</v>
      </c>
      <c r="B405" s="121"/>
      <c r="C405" s="121"/>
      <c r="D405" s="121"/>
      <c r="E405" s="121"/>
      <c r="F405" s="121"/>
      <c r="G405" s="122"/>
    </row>
    <row r="406" spans="1:8" ht="16.5" thickBot="1">
      <c r="A406" s="22" t="s">
        <v>10</v>
      </c>
      <c r="B406" s="70" t="s">
        <v>6</v>
      </c>
      <c r="C406" s="7" t="s">
        <v>5</v>
      </c>
      <c r="D406" s="7" t="s">
        <v>7</v>
      </c>
      <c r="E406" s="7" t="s">
        <v>8</v>
      </c>
      <c r="F406" s="7" t="s">
        <v>9</v>
      </c>
      <c r="G406" s="19" t="s">
        <v>11</v>
      </c>
      <c r="H406" s="41" t="s">
        <v>337</v>
      </c>
    </row>
    <row r="407" spans="1:8" ht="15.75" thickBot="1">
      <c r="A407" s="12" t="s">
        <v>110</v>
      </c>
      <c r="B407" s="71" t="s">
        <v>405</v>
      </c>
      <c r="C407" s="82" t="s">
        <v>732</v>
      </c>
      <c r="D407" s="25" t="s">
        <v>21</v>
      </c>
      <c r="E407" s="26" t="s">
        <v>42</v>
      </c>
      <c r="F407" s="9">
        <v>70.212999999999994</v>
      </c>
      <c r="G407" s="1"/>
    </row>
    <row r="408" spans="1:8" ht="15.75" thickBot="1">
      <c r="A408" s="123"/>
      <c r="B408" s="124"/>
      <c r="C408" s="124"/>
      <c r="D408" s="124"/>
      <c r="E408" s="125"/>
      <c r="F408" s="32">
        <f>F407</f>
        <v>70.212999999999994</v>
      </c>
      <c r="G408" s="14"/>
    </row>
    <row r="409" spans="1:8">
      <c r="A409" s="29"/>
      <c r="B409" s="74"/>
      <c r="C409" s="29"/>
      <c r="D409" s="29"/>
      <c r="E409" s="29"/>
      <c r="F409" s="35"/>
      <c r="G409" s="29"/>
    </row>
    <row r="410" spans="1:8">
      <c r="A410" s="29"/>
      <c r="B410" s="74"/>
      <c r="C410" s="29"/>
      <c r="D410" s="29"/>
      <c r="E410" s="29"/>
      <c r="F410" s="35"/>
      <c r="G410" s="29"/>
    </row>
    <row r="411" spans="1:8">
      <c r="A411" s="29"/>
      <c r="B411" s="74"/>
      <c r="C411" s="29"/>
      <c r="D411" s="29"/>
      <c r="E411" s="29"/>
      <c r="F411" s="35"/>
      <c r="G411" s="29"/>
    </row>
    <row r="412" spans="1:8">
      <c r="A412" s="29"/>
      <c r="B412" s="74"/>
      <c r="C412" s="29"/>
      <c r="D412" s="29"/>
      <c r="E412" s="29"/>
      <c r="F412" s="35"/>
      <c r="G412" s="29"/>
    </row>
    <row r="413" spans="1:8" ht="15.75" thickBot="1">
      <c r="A413" s="29"/>
      <c r="B413" s="74"/>
      <c r="C413" s="29"/>
      <c r="D413" s="29"/>
      <c r="E413" s="29"/>
      <c r="F413" s="35"/>
      <c r="G413" s="29"/>
    </row>
    <row r="414" spans="1:8" ht="19.5" thickBot="1">
      <c r="A414" s="103" t="s">
        <v>129</v>
      </c>
      <c r="B414" s="104"/>
      <c r="C414" s="104"/>
      <c r="D414" s="104"/>
      <c r="E414" s="104"/>
      <c r="F414" s="104"/>
      <c r="G414" s="105"/>
    </row>
    <row r="415" spans="1:8" ht="15.75" thickBot="1">
      <c r="A415" s="120" t="s">
        <v>130</v>
      </c>
      <c r="B415" s="121"/>
      <c r="C415" s="121"/>
      <c r="D415" s="121"/>
      <c r="E415" s="121"/>
      <c r="F415" s="121"/>
      <c r="G415" s="122"/>
    </row>
    <row r="416" spans="1:8" ht="16.5" thickBot="1">
      <c r="A416" s="22" t="s">
        <v>10</v>
      </c>
      <c r="B416" s="70" t="s">
        <v>6</v>
      </c>
      <c r="C416" s="7" t="s">
        <v>5</v>
      </c>
      <c r="D416" s="7" t="s">
        <v>7</v>
      </c>
      <c r="E416" s="7" t="s">
        <v>8</v>
      </c>
      <c r="F416" s="7" t="s">
        <v>9</v>
      </c>
      <c r="G416" s="19" t="s">
        <v>11</v>
      </c>
      <c r="H416" s="41" t="s">
        <v>411</v>
      </c>
    </row>
    <row r="417" spans="1:10" ht="15.75" thickBot="1">
      <c r="A417" s="48" t="s">
        <v>132</v>
      </c>
      <c r="B417" s="76" t="s">
        <v>397</v>
      </c>
      <c r="C417" s="82" t="s">
        <v>733</v>
      </c>
      <c r="D417" s="25" t="s">
        <v>21</v>
      </c>
      <c r="E417" s="26" t="s">
        <v>20</v>
      </c>
      <c r="F417" s="9">
        <v>139.17599999999999</v>
      </c>
      <c r="G417" s="1"/>
    </row>
    <row r="418" spans="1:10" ht="15.75" thickBot="1">
      <c r="A418" s="123"/>
      <c r="B418" s="124"/>
      <c r="C418" s="124"/>
      <c r="D418" s="124"/>
      <c r="E418" s="125"/>
      <c r="F418" s="32">
        <f>F417</f>
        <v>139.17599999999999</v>
      </c>
      <c r="G418" s="14"/>
    </row>
    <row r="419" spans="1:10" ht="15.75" thickBot="1">
      <c r="A419" s="120" t="s">
        <v>131</v>
      </c>
      <c r="B419" s="121"/>
      <c r="C419" s="121"/>
      <c r="D419" s="121"/>
      <c r="E419" s="121"/>
      <c r="F419" s="121"/>
      <c r="G419" s="122"/>
    </row>
    <row r="420" spans="1:10" ht="16.5" thickBot="1">
      <c r="A420" s="22" t="s">
        <v>10</v>
      </c>
      <c r="B420" s="70" t="s">
        <v>6</v>
      </c>
      <c r="C420" s="7" t="s">
        <v>5</v>
      </c>
      <c r="D420" s="7" t="s">
        <v>7</v>
      </c>
      <c r="E420" s="7" t="s">
        <v>8</v>
      </c>
      <c r="F420" s="7" t="s">
        <v>9</v>
      </c>
      <c r="G420" s="19" t="s">
        <v>11</v>
      </c>
      <c r="H420" s="41" t="s">
        <v>303</v>
      </c>
    </row>
    <row r="421" spans="1:10">
      <c r="A421" s="1" t="s">
        <v>132</v>
      </c>
      <c r="B421" s="71" t="s">
        <v>391</v>
      </c>
      <c r="C421" s="82" t="s">
        <v>737</v>
      </c>
      <c r="D421" s="25" t="s">
        <v>19</v>
      </c>
      <c r="E421" s="26" t="s">
        <v>88</v>
      </c>
      <c r="F421" s="9">
        <v>12.759</v>
      </c>
      <c r="G421" s="1"/>
    </row>
    <row r="422" spans="1:10">
      <c r="A422" s="1" t="s">
        <v>132</v>
      </c>
      <c r="B422" s="71" t="s">
        <v>392</v>
      </c>
      <c r="C422" s="82" t="s">
        <v>737</v>
      </c>
      <c r="D422" s="25" t="s">
        <v>19</v>
      </c>
      <c r="E422" s="26" t="s">
        <v>88</v>
      </c>
      <c r="F422" s="9">
        <v>0.56299999999999994</v>
      </c>
      <c r="G422" s="1"/>
    </row>
    <row r="423" spans="1:10">
      <c r="A423" s="1" t="s">
        <v>132</v>
      </c>
      <c r="B423" s="71" t="s">
        <v>393</v>
      </c>
      <c r="C423" s="82" t="s">
        <v>736</v>
      </c>
      <c r="D423" s="25" t="s">
        <v>21</v>
      </c>
      <c r="E423" s="26" t="s">
        <v>20</v>
      </c>
      <c r="F423" s="9">
        <v>110.241</v>
      </c>
      <c r="G423" s="1"/>
      <c r="I423" s="31">
        <f>F421+F422</f>
        <v>13.322000000000001</v>
      </c>
      <c r="J423" s="31">
        <f>I423+I424</f>
        <v>434.19499999999999</v>
      </c>
    </row>
    <row r="424" spans="1:10">
      <c r="A424" s="1" t="s">
        <v>132</v>
      </c>
      <c r="B424" s="71" t="s">
        <v>394</v>
      </c>
      <c r="C424" s="82" t="s">
        <v>736</v>
      </c>
      <c r="D424" s="25" t="s">
        <v>22</v>
      </c>
      <c r="E424" s="26" t="s">
        <v>20</v>
      </c>
      <c r="F424" s="9">
        <v>1.0189999999999999</v>
      </c>
      <c r="G424" s="1"/>
      <c r="I424" s="31">
        <f>F423+F424+F425+F426+F427+F428+F429+F430</f>
        <v>420.87299999999999</v>
      </c>
    </row>
    <row r="425" spans="1:10">
      <c r="A425" s="1" t="s">
        <v>132</v>
      </c>
      <c r="B425" s="71" t="s">
        <v>395</v>
      </c>
      <c r="C425" s="82" t="s">
        <v>736</v>
      </c>
      <c r="D425" s="25" t="s">
        <v>19</v>
      </c>
      <c r="E425" s="26" t="s">
        <v>20</v>
      </c>
      <c r="F425" s="9">
        <v>0.39600000000000002</v>
      </c>
      <c r="G425" s="1"/>
    </row>
    <row r="426" spans="1:10">
      <c r="A426" s="1" t="s">
        <v>132</v>
      </c>
      <c r="B426" s="71" t="s">
        <v>396</v>
      </c>
      <c r="C426" s="82" t="s">
        <v>736</v>
      </c>
      <c r="D426" s="25" t="s">
        <v>19</v>
      </c>
      <c r="E426" s="26" t="s">
        <v>20</v>
      </c>
      <c r="F426" s="9">
        <v>1.609</v>
      </c>
      <c r="G426" s="1"/>
    </row>
    <row r="427" spans="1:10">
      <c r="A427" s="1" t="s">
        <v>132</v>
      </c>
      <c r="B427" s="71" t="s">
        <v>507</v>
      </c>
      <c r="C427" s="82" t="s">
        <v>735</v>
      </c>
      <c r="D427" s="25" t="s">
        <v>21</v>
      </c>
      <c r="E427" s="26" t="s">
        <v>20</v>
      </c>
      <c r="F427" s="9">
        <v>108.736</v>
      </c>
      <c r="G427" s="1"/>
    </row>
    <row r="428" spans="1:10">
      <c r="A428" s="1" t="s">
        <v>132</v>
      </c>
      <c r="B428" s="71" t="s">
        <v>508</v>
      </c>
      <c r="C428" s="82" t="s">
        <v>734</v>
      </c>
      <c r="D428" s="25" t="s">
        <v>21</v>
      </c>
      <c r="E428" s="26" t="s">
        <v>20</v>
      </c>
      <c r="F428" s="9">
        <v>102.655</v>
      </c>
      <c r="G428" s="1"/>
      <c r="I428" t="s">
        <v>511</v>
      </c>
    </row>
    <row r="429" spans="1:10">
      <c r="A429" s="1" t="s">
        <v>132</v>
      </c>
      <c r="B429" s="71" t="s">
        <v>509</v>
      </c>
      <c r="C429" s="82" t="s">
        <v>696</v>
      </c>
      <c r="D429" s="25" t="s">
        <v>21</v>
      </c>
      <c r="E429" s="26" t="s">
        <v>20</v>
      </c>
      <c r="F429" s="9">
        <v>22.687999999999999</v>
      </c>
      <c r="G429" s="1"/>
    </row>
    <row r="430" spans="1:10">
      <c r="A430" s="1" t="s">
        <v>132</v>
      </c>
      <c r="B430" s="71" t="s">
        <v>510</v>
      </c>
      <c r="C430" s="82" t="s">
        <v>733</v>
      </c>
      <c r="D430" s="25" t="s">
        <v>21</v>
      </c>
      <c r="E430" s="26" t="s">
        <v>20</v>
      </c>
      <c r="F430" s="9">
        <v>73.528999999999996</v>
      </c>
      <c r="G430" s="1"/>
    </row>
    <row r="431" spans="1:10">
      <c r="A431" s="1" t="s">
        <v>132</v>
      </c>
      <c r="B431" s="71"/>
      <c r="C431" s="1"/>
      <c r="D431" s="1"/>
      <c r="E431" s="1"/>
      <c r="F431" s="9"/>
      <c r="G431" s="1"/>
    </row>
    <row r="432" spans="1:10">
      <c r="A432" s="1" t="s">
        <v>132</v>
      </c>
      <c r="B432" s="71"/>
      <c r="C432" s="1"/>
      <c r="D432" s="1"/>
      <c r="E432" s="1"/>
      <c r="F432" s="9"/>
      <c r="G432" s="1"/>
    </row>
    <row r="433" spans="1:7">
      <c r="A433" s="1" t="s">
        <v>132</v>
      </c>
      <c r="B433" s="71"/>
      <c r="C433" s="1"/>
      <c r="D433" s="1"/>
      <c r="E433" s="1"/>
      <c r="F433" s="9"/>
      <c r="G433" s="1"/>
    </row>
    <row r="434" spans="1:7">
      <c r="A434" s="1" t="s">
        <v>132</v>
      </c>
      <c r="B434" s="71"/>
      <c r="C434" s="1"/>
      <c r="D434" s="1"/>
      <c r="E434" s="1"/>
      <c r="F434" s="9"/>
      <c r="G434" s="1"/>
    </row>
    <row r="435" spans="1:7">
      <c r="A435" s="1" t="s">
        <v>132</v>
      </c>
      <c r="B435" s="71"/>
      <c r="C435" s="1"/>
      <c r="D435" s="1"/>
      <c r="E435" s="1"/>
      <c r="F435" s="9"/>
      <c r="G435" s="1"/>
    </row>
    <row r="436" spans="1:7">
      <c r="A436" s="1"/>
      <c r="B436" s="71"/>
      <c r="C436" s="1"/>
      <c r="D436" s="1"/>
      <c r="E436" s="1"/>
      <c r="F436" s="9"/>
      <c r="G436" s="1"/>
    </row>
    <row r="437" spans="1:7">
      <c r="A437" s="1"/>
      <c r="B437" s="71"/>
      <c r="C437" s="1"/>
      <c r="D437" s="1"/>
      <c r="E437" s="1"/>
      <c r="F437" s="9"/>
      <c r="G437" s="1"/>
    </row>
    <row r="438" spans="1:7">
      <c r="A438" s="1"/>
      <c r="B438" s="71"/>
      <c r="C438" s="1"/>
      <c r="D438" s="1"/>
      <c r="E438" s="1"/>
      <c r="F438" s="9"/>
      <c r="G438" s="1"/>
    </row>
    <row r="439" spans="1:7">
      <c r="A439" s="1"/>
      <c r="B439" s="71"/>
      <c r="C439" s="1"/>
      <c r="D439" s="1"/>
      <c r="E439" s="1"/>
      <c r="F439" s="9"/>
      <c r="G439" s="1"/>
    </row>
    <row r="440" spans="1:7">
      <c r="A440" s="1"/>
      <c r="B440" s="71"/>
      <c r="C440" s="1"/>
      <c r="D440" s="1"/>
      <c r="E440" s="1"/>
      <c r="F440" s="9"/>
      <c r="G440" s="1"/>
    </row>
    <row r="441" spans="1:7">
      <c r="A441" s="1"/>
      <c r="B441" s="71"/>
      <c r="C441" s="1"/>
      <c r="D441" s="1"/>
      <c r="E441" s="1"/>
      <c r="F441" s="9"/>
      <c r="G441" s="1"/>
    </row>
    <row r="442" spans="1:7" ht="15.75" thickBot="1">
      <c r="A442" s="12"/>
      <c r="B442" s="72"/>
      <c r="C442" s="12"/>
      <c r="D442" s="12"/>
      <c r="E442" s="12"/>
      <c r="F442" s="11"/>
      <c r="G442" s="12"/>
    </row>
    <row r="443" spans="1:7" ht="15.75" thickBot="1">
      <c r="A443" s="123"/>
      <c r="B443" s="124"/>
      <c r="C443" s="124"/>
      <c r="D443" s="124"/>
      <c r="E443" s="124"/>
      <c r="F443" s="39">
        <f>F430+F429+F428+F427+F426+F425+F424+F423+F422+F421</f>
        <v>434.19499999999999</v>
      </c>
      <c r="G443" s="65"/>
    </row>
    <row r="444" spans="1:7">
      <c r="A444" s="29"/>
      <c r="B444" s="74"/>
      <c r="C444" s="29"/>
      <c r="D444" s="29"/>
      <c r="E444" s="29"/>
      <c r="F444" s="35"/>
      <c r="G444" s="29"/>
    </row>
    <row r="445" spans="1:7">
      <c r="A445" s="29"/>
      <c r="B445" s="74"/>
      <c r="C445" s="29"/>
      <c r="D445" s="29"/>
      <c r="E445" s="29"/>
      <c r="F445" s="35"/>
      <c r="G445" s="29"/>
    </row>
    <row r="446" spans="1:7">
      <c r="A446" s="29"/>
      <c r="B446" s="74"/>
      <c r="C446" s="29"/>
      <c r="D446" s="29"/>
      <c r="E446" s="29"/>
      <c r="F446" s="35"/>
      <c r="G446" s="29"/>
    </row>
    <row r="447" spans="1:7" ht="15.75" thickBot="1">
      <c r="A447" s="29"/>
      <c r="B447" s="74"/>
      <c r="C447" s="29"/>
      <c r="D447" s="29"/>
      <c r="E447" s="29"/>
      <c r="F447" s="35"/>
      <c r="G447" s="29"/>
    </row>
    <row r="448" spans="1:7" ht="19.5" thickBot="1">
      <c r="A448" s="103" t="s">
        <v>133</v>
      </c>
      <c r="B448" s="104"/>
      <c r="C448" s="104"/>
      <c r="D448" s="104"/>
      <c r="E448" s="104"/>
      <c r="F448" s="104"/>
      <c r="G448" s="105"/>
    </row>
    <row r="449" spans="1:8" ht="15.75" thickBot="1">
      <c r="A449" s="120" t="s">
        <v>134</v>
      </c>
      <c r="B449" s="121"/>
      <c r="C449" s="121"/>
      <c r="D449" s="121"/>
      <c r="E449" s="121"/>
      <c r="F449" s="121"/>
      <c r="G449" s="122"/>
    </row>
    <row r="450" spans="1:8" ht="16.5" thickBot="1">
      <c r="A450" s="22" t="s">
        <v>10</v>
      </c>
      <c r="B450" s="70" t="s">
        <v>6</v>
      </c>
      <c r="C450" s="7" t="s">
        <v>5</v>
      </c>
      <c r="D450" s="7" t="s">
        <v>7</v>
      </c>
      <c r="E450" s="7" t="s">
        <v>8</v>
      </c>
      <c r="F450" s="7" t="s">
        <v>9</v>
      </c>
      <c r="G450" s="19" t="s">
        <v>11</v>
      </c>
      <c r="H450" s="41" t="s">
        <v>304</v>
      </c>
    </row>
    <row r="451" spans="1:8">
      <c r="A451" s="1" t="s">
        <v>135</v>
      </c>
      <c r="B451" s="71"/>
      <c r="C451" s="1"/>
      <c r="D451" s="1"/>
      <c r="E451" s="1"/>
      <c r="F451" s="9"/>
      <c r="G451" s="1"/>
    </row>
    <row r="452" spans="1:8">
      <c r="A452" s="1"/>
      <c r="B452" s="71"/>
      <c r="C452" s="1"/>
      <c r="D452" s="1"/>
      <c r="E452" s="1"/>
      <c r="F452" s="9"/>
      <c r="G452" s="1"/>
    </row>
    <row r="453" spans="1:8">
      <c r="A453" s="1"/>
      <c r="B453" s="71"/>
      <c r="C453" s="1"/>
      <c r="D453" s="1"/>
      <c r="E453" s="1"/>
      <c r="F453" s="9"/>
      <c r="G453" s="1"/>
    </row>
    <row r="454" spans="1:8">
      <c r="A454" s="1"/>
      <c r="B454" s="71"/>
      <c r="C454" s="1"/>
      <c r="D454" s="1"/>
      <c r="E454" s="1"/>
      <c r="F454" s="9"/>
      <c r="G454" s="1"/>
    </row>
    <row r="455" spans="1:8">
      <c r="A455" s="1"/>
      <c r="B455" s="71"/>
      <c r="C455" s="1"/>
      <c r="D455" s="1"/>
      <c r="E455" s="1"/>
      <c r="F455" s="9"/>
      <c r="G455" s="1"/>
    </row>
    <row r="456" spans="1:8">
      <c r="A456" s="1"/>
      <c r="B456" s="71"/>
      <c r="C456" s="1"/>
      <c r="D456" s="1"/>
      <c r="E456" s="1"/>
      <c r="F456" s="9"/>
      <c r="G456" s="1"/>
    </row>
    <row r="457" spans="1:8">
      <c r="A457" s="1"/>
      <c r="B457" s="71"/>
      <c r="C457" s="1"/>
      <c r="D457" s="1"/>
      <c r="E457" s="1"/>
      <c r="F457" s="9"/>
      <c r="G457" s="1"/>
    </row>
    <row r="458" spans="1:8">
      <c r="A458" s="1"/>
      <c r="B458" s="71"/>
      <c r="C458" s="1"/>
      <c r="D458" s="1"/>
      <c r="E458" s="1"/>
      <c r="F458" s="9"/>
      <c r="G458" s="1"/>
    </row>
    <row r="459" spans="1:8">
      <c r="A459" s="1"/>
      <c r="B459" s="71"/>
      <c r="C459" s="1"/>
      <c r="D459" s="1"/>
      <c r="E459" s="1"/>
      <c r="F459" s="9"/>
      <c r="G459" s="1"/>
    </row>
    <row r="460" spans="1:8">
      <c r="A460" s="1"/>
      <c r="B460" s="71"/>
      <c r="C460" s="1"/>
      <c r="D460" s="1"/>
      <c r="E460" s="1"/>
      <c r="F460" s="9"/>
      <c r="G460" s="1"/>
    </row>
    <row r="461" spans="1:8">
      <c r="A461" s="1"/>
      <c r="B461" s="71"/>
      <c r="C461" s="1"/>
      <c r="D461" s="1"/>
      <c r="E461" s="1"/>
      <c r="F461" s="9"/>
      <c r="G461" s="1"/>
    </row>
    <row r="462" spans="1:8">
      <c r="A462" s="1"/>
      <c r="B462" s="71"/>
      <c r="C462" s="1"/>
      <c r="D462" s="1"/>
      <c r="E462" s="1"/>
      <c r="F462" s="9"/>
      <c r="G462" s="1"/>
    </row>
    <row r="463" spans="1:8">
      <c r="A463" s="1"/>
      <c r="B463" s="71"/>
      <c r="C463" s="1"/>
      <c r="D463" s="1"/>
      <c r="E463" s="1"/>
      <c r="F463" s="9"/>
      <c r="G463" s="1"/>
    </row>
    <row r="464" spans="1:8">
      <c r="A464" s="1"/>
      <c r="B464" s="71"/>
      <c r="C464" s="1"/>
      <c r="D464" s="1"/>
      <c r="E464" s="1"/>
      <c r="F464" s="9"/>
      <c r="G464" s="1"/>
    </row>
    <row r="465" spans="1:10">
      <c r="A465" s="1"/>
      <c r="B465" s="71"/>
      <c r="C465" s="1"/>
      <c r="D465" s="1"/>
      <c r="E465" s="1"/>
      <c r="F465" s="9"/>
      <c r="G465" s="1"/>
    </row>
    <row r="466" spans="1:10">
      <c r="A466" s="1"/>
      <c r="B466" s="71"/>
      <c r="C466" s="1"/>
      <c r="D466" s="1"/>
      <c r="E466" s="1"/>
      <c r="F466" s="9"/>
      <c r="G466" s="1"/>
    </row>
    <row r="467" spans="1:10">
      <c r="A467" s="1"/>
      <c r="B467" s="71"/>
      <c r="C467" s="1"/>
      <c r="D467" s="1"/>
      <c r="E467" s="1"/>
      <c r="F467" s="9"/>
      <c r="G467" s="1"/>
    </row>
    <row r="468" spans="1:10">
      <c r="A468" s="1"/>
      <c r="B468" s="71"/>
      <c r="C468" s="1"/>
      <c r="D468" s="1"/>
      <c r="E468" s="1"/>
      <c r="F468" s="9"/>
      <c r="G468" s="1"/>
    </row>
    <row r="469" spans="1:10">
      <c r="A469" s="1"/>
      <c r="B469" s="71"/>
      <c r="C469" s="1"/>
      <c r="D469" s="1"/>
      <c r="E469" s="1"/>
      <c r="F469" s="9"/>
      <c r="G469" s="1"/>
    </row>
    <row r="470" spans="1:10">
      <c r="A470" s="1"/>
      <c r="B470" s="71"/>
      <c r="C470" s="1"/>
      <c r="D470" s="1"/>
      <c r="E470" s="1"/>
      <c r="F470" s="9"/>
      <c r="G470" s="1"/>
    </row>
    <row r="471" spans="1:10" ht="15.75" thickBot="1">
      <c r="A471" s="12"/>
      <c r="B471" s="72"/>
      <c r="C471" s="12"/>
      <c r="D471" s="12"/>
      <c r="E471" s="12"/>
      <c r="F471" s="11"/>
      <c r="G471" s="12"/>
    </row>
    <row r="472" spans="1:10" ht="15.75" thickBot="1">
      <c r="A472" s="123"/>
      <c r="B472" s="124"/>
      <c r="C472" s="124"/>
      <c r="D472" s="124"/>
      <c r="E472" s="124"/>
      <c r="F472" s="15"/>
      <c r="G472" s="14"/>
    </row>
    <row r="473" spans="1:10" ht="15.75" thickBot="1">
      <c r="A473" s="120" t="s">
        <v>541</v>
      </c>
      <c r="B473" s="121"/>
      <c r="C473" s="121"/>
      <c r="D473" s="121"/>
      <c r="E473" s="121"/>
      <c r="F473" s="121"/>
      <c r="G473" s="122"/>
    </row>
    <row r="474" spans="1:10" ht="16.5" thickBot="1">
      <c r="A474" s="22" t="s">
        <v>10</v>
      </c>
      <c r="B474" s="70" t="s">
        <v>6</v>
      </c>
      <c r="C474" s="7" t="s">
        <v>5</v>
      </c>
      <c r="D474" s="7" t="s">
        <v>7</v>
      </c>
      <c r="E474" s="7" t="s">
        <v>8</v>
      </c>
      <c r="F474" s="7" t="s">
        <v>9</v>
      </c>
      <c r="G474" s="19" t="s">
        <v>11</v>
      </c>
      <c r="H474" s="41" t="s">
        <v>542</v>
      </c>
    </row>
    <row r="475" spans="1:10">
      <c r="A475" s="1" t="s">
        <v>531</v>
      </c>
      <c r="B475" s="71" t="s">
        <v>532</v>
      </c>
      <c r="C475" s="82" t="s">
        <v>738</v>
      </c>
      <c r="D475" s="25" t="s">
        <v>22</v>
      </c>
      <c r="E475" s="26" t="s">
        <v>20</v>
      </c>
      <c r="F475" s="9">
        <v>13.06</v>
      </c>
      <c r="G475" s="1"/>
    </row>
    <row r="476" spans="1:10">
      <c r="A476" s="1" t="s">
        <v>531</v>
      </c>
      <c r="B476" s="71" t="s">
        <v>533</v>
      </c>
      <c r="C476" s="82" t="s">
        <v>738</v>
      </c>
      <c r="D476" s="25" t="s">
        <v>22</v>
      </c>
      <c r="E476" s="26" t="s">
        <v>20</v>
      </c>
      <c r="F476" s="9">
        <v>1.252</v>
      </c>
      <c r="G476" s="1"/>
      <c r="H476" s="61">
        <f>F478+F479+F480+F482+F483</f>
        <v>15.512</v>
      </c>
      <c r="J476" s="31"/>
    </row>
    <row r="477" spans="1:10">
      <c r="A477" s="1" t="s">
        <v>531</v>
      </c>
      <c r="B477" s="71" t="s">
        <v>534</v>
      </c>
      <c r="C477" s="82" t="s">
        <v>738</v>
      </c>
      <c r="D477" s="25" t="s">
        <v>22</v>
      </c>
      <c r="E477" s="26" t="s">
        <v>20</v>
      </c>
      <c r="F477" s="9">
        <v>6.1120000000000001</v>
      </c>
      <c r="G477" s="1"/>
      <c r="H477" s="61">
        <f>F475+F476+F477+F481</f>
        <v>21.353999999999999</v>
      </c>
      <c r="J477" s="31"/>
    </row>
    <row r="478" spans="1:10">
      <c r="A478" s="1" t="s">
        <v>531</v>
      </c>
      <c r="B478" s="71" t="s">
        <v>535</v>
      </c>
      <c r="C478" s="82" t="s">
        <v>738</v>
      </c>
      <c r="D478" s="12" t="s">
        <v>19</v>
      </c>
      <c r="E478" s="26" t="s">
        <v>57</v>
      </c>
      <c r="F478" s="9">
        <v>3.786</v>
      </c>
      <c r="G478" s="1"/>
    </row>
    <row r="479" spans="1:10">
      <c r="A479" s="1" t="s">
        <v>531</v>
      </c>
      <c r="B479" s="71" t="s">
        <v>536</v>
      </c>
      <c r="C479" s="82" t="s">
        <v>738</v>
      </c>
      <c r="D479" s="12" t="s">
        <v>19</v>
      </c>
      <c r="E479" s="26" t="s">
        <v>57</v>
      </c>
      <c r="F479" s="9">
        <v>0.47899999999999998</v>
      </c>
      <c r="G479" s="1"/>
      <c r="I479" t="s">
        <v>812</v>
      </c>
    </row>
    <row r="480" spans="1:10">
      <c r="A480" s="1" t="s">
        <v>531</v>
      </c>
      <c r="B480" s="71" t="s">
        <v>537</v>
      </c>
      <c r="C480" s="82" t="s">
        <v>738</v>
      </c>
      <c r="D480" s="12" t="s">
        <v>19</v>
      </c>
      <c r="E480" s="26" t="s">
        <v>57</v>
      </c>
      <c r="F480" s="9">
        <v>0.48</v>
      </c>
      <c r="G480" s="1"/>
    </row>
    <row r="481" spans="1:10">
      <c r="A481" s="1" t="s">
        <v>531</v>
      </c>
      <c r="B481" s="71" t="s">
        <v>538</v>
      </c>
      <c r="C481" s="82" t="s">
        <v>738</v>
      </c>
      <c r="D481" s="12" t="s">
        <v>19</v>
      </c>
      <c r="E481" s="26" t="s">
        <v>20</v>
      </c>
      <c r="F481" s="9">
        <v>0.93</v>
      </c>
      <c r="G481" s="1"/>
    </row>
    <row r="482" spans="1:10">
      <c r="A482" s="1" t="s">
        <v>531</v>
      </c>
      <c r="B482" s="71" t="s">
        <v>539</v>
      </c>
      <c r="C482" s="82" t="s">
        <v>738</v>
      </c>
      <c r="D482" s="25" t="s">
        <v>22</v>
      </c>
      <c r="E482" s="26" t="s">
        <v>88</v>
      </c>
      <c r="F482" s="9">
        <v>5.7489999999999997</v>
      </c>
      <c r="G482" s="1"/>
    </row>
    <row r="483" spans="1:10">
      <c r="A483" s="1" t="s">
        <v>531</v>
      </c>
      <c r="B483" s="71" t="s">
        <v>540</v>
      </c>
      <c r="C483" s="82" t="s">
        <v>738</v>
      </c>
      <c r="D483" s="12" t="s">
        <v>19</v>
      </c>
      <c r="E483" s="26" t="s">
        <v>57</v>
      </c>
      <c r="F483" s="9">
        <v>5.0179999999999998</v>
      </c>
      <c r="G483" s="1"/>
    </row>
    <row r="484" spans="1:10">
      <c r="A484" s="1"/>
      <c r="B484" s="71"/>
      <c r="C484" s="1"/>
      <c r="D484" s="1"/>
      <c r="E484" s="1"/>
      <c r="F484" s="9"/>
      <c r="G484" s="1"/>
    </row>
    <row r="485" spans="1:10">
      <c r="A485" s="1"/>
      <c r="B485" s="71"/>
      <c r="C485" s="1"/>
      <c r="D485" s="1"/>
      <c r="E485" s="1"/>
      <c r="F485" s="9"/>
      <c r="G485" s="1"/>
    </row>
    <row r="486" spans="1:10">
      <c r="A486" s="1"/>
      <c r="B486" s="71"/>
      <c r="C486" s="1"/>
      <c r="D486" s="1"/>
      <c r="E486" s="1"/>
      <c r="F486" s="9"/>
      <c r="G486" s="1"/>
      <c r="J486" s="96"/>
    </row>
    <row r="487" spans="1:10">
      <c r="A487" s="1"/>
      <c r="B487" s="71"/>
      <c r="C487" s="1"/>
      <c r="D487" s="1"/>
      <c r="E487" s="1"/>
      <c r="F487" s="9"/>
      <c r="G487" s="1"/>
    </row>
    <row r="488" spans="1:10">
      <c r="A488" s="1"/>
      <c r="B488" s="71"/>
      <c r="C488" s="1"/>
      <c r="D488" s="1"/>
      <c r="E488" s="1"/>
      <c r="F488" s="9"/>
      <c r="G488" s="1"/>
    </row>
    <row r="489" spans="1:10">
      <c r="A489" s="1"/>
      <c r="B489" s="71"/>
      <c r="C489" s="1"/>
      <c r="D489" s="1"/>
      <c r="E489" s="1"/>
      <c r="F489" s="9"/>
      <c r="G489" s="1"/>
    </row>
    <row r="490" spans="1:10">
      <c r="A490" s="1"/>
      <c r="B490" s="71"/>
      <c r="C490" s="1"/>
      <c r="D490" s="1"/>
      <c r="E490" s="1"/>
      <c r="F490" s="9"/>
      <c r="G490" s="1"/>
    </row>
    <row r="491" spans="1:10">
      <c r="A491" s="1"/>
      <c r="B491" s="71"/>
      <c r="C491" s="1"/>
      <c r="D491" s="1"/>
      <c r="E491" s="1"/>
      <c r="F491" s="9"/>
      <c r="G491" s="1"/>
    </row>
    <row r="492" spans="1:10">
      <c r="A492" s="1"/>
      <c r="B492" s="71"/>
      <c r="C492" s="1"/>
      <c r="D492" s="1"/>
      <c r="E492" s="1"/>
      <c r="F492" s="9"/>
      <c r="G492" s="1"/>
    </row>
    <row r="493" spans="1:10">
      <c r="A493" s="1"/>
      <c r="B493" s="71"/>
      <c r="C493" s="1"/>
      <c r="D493" s="1"/>
      <c r="E493" s="1"/>
      <c r="F493" s="9"/>
      <c r="G493" s="1"/>
    </row>
    <row r="494" spans="1:10">
      <c r="A494" s="1"/>
      <c r="B494" s="71"/>
      <c r="C494" s="1"/>
      <c r="D494" s="1"/>
      <c r="E494" s="1"/>
      <c r="F494" s="9"/>
      <c r="G494" s="1"/>
    </row>
    <row r="495" spans="1:10">
      <c r="A495" s="1"/>
      <c r="B495" s="71"/>
      <c r="C495" s="1"/>
      <c r="D495" s="1"/>
      <c r="E495" s="1"/>
      <c r="F495" s="9"/>
      <c r="G495" s="1"/>
    </row>
    <row r="496" spans="1:10">
      <c r="A496" s="1"/>
      <c r="B496" s="71"/>
      <c r="C496" s="1"/>
      <c r="D496" s="1"/>
      <c r="E496" s="1"/>
      <c r="F496" s="9"/>
      <c r="G496" s="1"/>
    </row>
    <row r="497" spans="1:8">
      <c r="A497" s="1"/>
      <c r="B497" s="71"/>
      <c r="C497" s="1"/>
      <c r="D497" s="1"/>
      <c r="E497" s="1"/>
      <c r="F497" s="9"/>
      <c r="G497" s="1"/>
    </row>
    <row r="498" spans="1:8" ht="15.75" thickBot="1">
      <c r="A498" s="12"/>
      <c r="B498" s="72"/>
      <c r="C498" s="12"/>
      <c r="D498" s="12"/>
      <c r="E498" s="12"/>
      <c r="F498" s="11"/>
      <c r="G498" s="12"/>
    </row>
    <row r="499" spans="1:8" ht="15.75" thickBot="1">
      <c r="A499" s="123"/>
      <c r="B499" s="124"/>
      <c r="C499" s="124"/>
      <c r="D499" s="124"/>
      <c r="E499" s="125"/>
      <c r="F499" s="39">
        <f>F475+F476+F477+F478+F479+F480+F481+F482+F483</f>
        <v>36.866</v>
      </c>
      <c r="G499" s="14"/>
    </row>
    <row r="500" spans="1:8" ht="15.75" thickBot="1">
      <c r="A500" s="120" t="s">
        <v>136</v>
      </c>
      <c r="B500" s="121"/>
      <c r="C500" s="121"/>
      <c r="D500" s="121"/>
      <c r="E500" s="121"/>
      <c r="F500" s="121"/>
      <c r="G500" s="122"/>
    </row>
    <row r="501" spans="1:8" ht="16.5" thickBot="1">
      <c r="A501" s="22" t="s">
        <v>10</v>
      </c>
      <c r="B501" s="70" t="s">
        <v>6</v>
      </c>
      <c r="C501" s="7" t="s">
        <v>5</v>
      </c>
      <c r="D501" s="7" t="s">
        <v>7</v>
      </c>
      <c r="E501" s="7" t="s">
        <v>8</v>
      </c>
      <c r="F501" s="7" t="s">
        <v>9</v>
      </c>
      <c r="G501" s="19" t="s">
        <v>11</v>
      </c>
      <c r="H501" s="41" t="s">
        <v>188</v>
      </c>
    </row>
    <row r="502" spans="1:8">
      <c r="A502" s="1" t="s">
        <v>135</v>
      </c>
      <c r="B502" s="71"/>
      <c r="C502" s="1"/>
      <c r="D502" s="1"/>
      <c r="E502" s="1"/>
      <c r="F502" s="9"/>
      <c r="G502" s="1"/>
    </row>
    <row r="503" spans="1:8">
      <c r="A503" s="1"/>
      <c r="B503" s="71"/>
      <c r="C503" s="1"/>
      <c r="D503" s="1"/>
      <c r="E503" s="1"/>
      <c r="F503" s="9"/>
      <c r="G503" s="1"/>
    </row>
    <row r="504" spans="1:8">
      <c r="A504" s="1"/>
      <c r="B504" s="71"/>
      <c r="C504" s="1"/>
      <c r="D504" s="1"/>
      <c r="E504" s="1"/>
      <c r="F504" s="9"/>
      <c r="G504" s="1"/>
    </row>
    <row r="505" spans="1:8">
      <c r="A505" s="1"/>
      <c r="B505" s="71"/>
      <c r="C505" s="1"/>
      <c r="D505" s="1"/>
      <c r="E505" s="1"/>
      <c r="F505" s="9"/>
      <c r="G505" s="1"/>
    </row>
    <row r="506" spans="1:8">
      <c r="A506" s="1"/>
      <c r="B506" s="71"/>
      <c r="C506" s="1"/>
      <c r="D506" s="1"/>
      <c r="E506" s="1"/>
      <c r="F506" s="9"/>
      <c r="G506" s="1"/>
    </row>
    <row r="507" spans="1:8">
      <c r="A507" s="1"/>
      <c r="B507" s="71"/>
      <c r="C507" s="1"/>
      <c r="D507" s="1"/>
      <c r="E507" s="1"/>
      <c r="F507" s="9"/>
      <c r="G507" s="1"/>
    </row>
    <row r="508" spans="1:8">
      <c r="A508" s="1"/>
      <c r="B508" s="71"/>
      <c r="C508" s="1"/>
      <c r="D508" s="1"/>
      <c r="E508" s="1"/>
      <c r="F508" s="9"/>
      <c r="G508" s="1"/>
    </row>
    <row r="509" spans="1:8">
      <c r="A509" s="1"/>
      <c r="B509" s="71"/>
      <c r="C509" s="1"/>
      <c r="D509" s="1"/>
      <c r="E509" s="1"/>
      <c r="F509" s="9"/>
      <c r="G509" s="1"/>
    </row>
    <row r="510" spans="1:8">
      <c r="A510" s="1"/>
      <c r="B510" s="71"/>
      <c r="C510" s="1"/>
      <c r="D510" s="1"/>
      <c r="E510" s="1"/>
      <c r="F510" s="9"/>
      <c r="G510" s="1"/>
    </row>
    <row r="511" spans="1:8" ht="15.75" thickBot="1">
      <c r="A511" s="12"/>
      <c r="B511" s="72"/>
      <c r="C511" s="12"/>
      <c r="D511" s="12"/>
      <c r="E511" s="20"/>
      <c r="F511" s="12"/>
      <c r="G511" s="12"/>
    </row>
    <row r="512" spans="1:8" ht="15.75" thickBot="1">
      <c r="A512" s="123"/>
      <c r="B512" s="124"/>
      <c r="C512" s="124"/>
      <c r="D512" s="124"/>
      <c r="E512" s="124"/>
      <c r="F512" s="15"/>
      <c r="G512" s="14"/>
    </row>
    <row r="513" spans="1:8" ht="15.75" thickBot="1">
      <c r="A513" s="120" t="s">
        <v>137</v>
      </c>
      <c r="B513" s="121"/>
      <c r="C513" s="121"/>
      <c r="D513" s="121"/>
      <c r="E513" s="121"/>
      <c r="F513" s="121"/>
      <c r="G513" s="122"/>
    </row>
    <row r="514" spans="1:8" ht="16.5" thickBot="1">
      <c r="A514" s="22" t="s">
        <v>10</v>
      </c>
      <c r="B514" s="70" t="s">
        <v>6</v>
      </c>
      <c r="C514" s="7" t="s">
        <v>5</v>
      </c>
      <c r="D514" s="7" t="s">
        <v>7</v>
      </c>
      <c r="E514" s="7" t="s">
        <v>8</v>
      </c>
      <c r="F514" s="7" t="s">
        <v>9</v>
      </c>
      <c r="G514" s="19" t="s">
        <v>11</v>
      </c>
      <c r="H514" s="41" t="s">
        <v>213</v>
      </c>
    </row>
    <row r="515" spans="1:8">
      <c r="A515" s="48" t="s">
        <v>135</v>
      </c>
      <c r="B515" s="76" t="s">
        <v>200</v>
      </c>
      <c r="C515" s="48"/>
      <c r="D515" s="53" t="s">
        <v>21</v>
      </c>
      <c r="E515" s="50" t="s">
        <v>41</v>
      </c>
      <c r="F515" s="59">
        <v>3.1349999999999998</v>
      </c>
      <c r="G515" s="1"/>
    </row>
    <row r="516" spans="1:8">
      <c r="A516" s="48" t="s">
        <v>135</v>
      </c>
      <c r="B516" s="76" t="s">
        <v>406</v>
      </c>
      <c r="C516" s="48"/>
      <c r="D516" s="53" t="s">
        <v>19</v>
      </c>
      <c r="E516" s="54" t="s">
        <v>57</v>
      </c>
      <c r="F516" s="59">
        <v>10.14</v>
      </c>
      <c r="G516" s="1"/>
    </row>
    <row r="517" spans="1:8">
      <c r="A517" s="1" t="s">
        <v>46</v>
      </c>
      <c r="B517" s="71" t="s">
        <v>407</v>
      </c>
      <c r="C517" s="1"/>
      <c r="D517" s="23" t="s">
        <v>22</v>
      </c>
      <c r="E517" s="26" t="s">
        <v>88</v>
      </c>
      <c r="F517" s="9">
        <v>2.8250000000000002</v>
      </c>
      <c r="G517" s="1"/>
    </row>
    <row r="518" spans="1:8">
      <c r="A518" s="1" t="s">
        <v>46</v>
      </c>
      <c r="B518" s="71" t="s">
        <v>813</v>
      </c>
      <c r="C518" s="1"/>
      <c r="D518" s="1"/>
      <c r="E518" s="1"/>
      <c r="F518" s="9"/>
      <c r="G518" s="1"/>
    </row>
    <row r="519" spans="1:8">
      <c r="A519" s="1"/>
      <c r="B519" s="71"/>
      <c r="C519" s="1"/>
      <c r="D519" s="1"/>
      <c r="E519" s="1"/>
      <c r="F519" s="9"/>
      <c r="G519" s="1"/>
    </row>
    <row r="520" spans="1:8">
      <c r="A520" s="1"/>
      <c r="B520" s="71"/>
      <c r="C520" s="1"/>
      <c r="D520" s="1"/>
      <c r="E520" s="1"/>
      <c r="F520" s="9"/>
      <c r="G520" s="1"/>
    </row>
    <row r="521" spans="1:8">
      <c r="A521" s="1"/>
      <c r="B521" s="71"/>
      <c r="C521" s="1"/>
      <c r="D521" s="1"/>
      <c r="E521" s="1"/>
      <c r="F521" s="9"/>
      <c r="G521" s="1"/>
    </row>
    <row r="522" spans="1:8">
      <c r="A522" s="1"/>
      <c r="B522" s="71"/>
      <c r="C522" s="1"/>
      <c r="D522" s="1"/>
      <c r="E522" s="1"/>
      <c r="F522" s="9"/>
      <c r="G522" s="1"/>
    </row>
    <row r="523" spans="1:8" ht="15.75" thickBot="1">
      <c r="A523" s="12"/>
      <c r="B523" s="72"/>
      <c r="C523" s="12"/>
      <c r="D523" s="12"/>
      <c r="E523" s="12"/>
      <c r="F523" s="11"/>
      <c r="G523" s="12"/>
    </row>
    <row r="524" spans="1:8" ht="15.75" thickBot="1">
      <c r="A524" s="123"/>
      <c r="B524" s="124"/>
      <c r="C524" s="124"/>
      <c r="D524" s="124"/>
      <c r="E524" s="109"/>
      <c r="F524" s="58">
        <f>F515+F516+F517</f>
        <v>16.100000000000001</v>
      </c>
      <c r="G524" s="13"/>
    </row>
    <row r="525" spans="1:8" ht="15.75" thickBot="1">
      <c r="A525" s="120" t="s">
        <v>138</v>
      </c>
      <c r="B525" s="121"/>
      <c r="C525" s="121"/>
      <c r="D525" s="121"/>
      <c r="E525" s="121"/>
      <c r="F525" s="121"/>
      <c r="G525" s="122"/>
      <c r="H525" s="4" t="s">
        <v>305</v>
      </c>
    </row>
    <row r="526" spans="1:8" ht="16.5" thickBot="1">
      <c r="A526" s="22" t="s">
        <v>10</v>
      </c>
      <c r="B526" s="70" t="s">
        <v>6</v>
      </c>
      <c r="C526" s="7" t="s">
        <v>5</v>
      </c>
      <c r="D526" s="7" t="s">
        <v>7</v>
      </c>
      <c r="E526" s="7" t="s">
        <v>8</v>
      </c>
      <c r="F526" s="7" t="s">
        <v>9</v>
      </c>
      <c r="G526" s="19" t="s">
        <v>11</v>
      </c>
    </row>
    <row r="527" spans="1:8">
      <c r="A527" s="1" t="s">
        <v>135</v>
      </c>
      <c r="B527" s="71"/>
      <c r="C527" s="1"/>
      <c r="D527" s="1"/>
      <c r="E527" s="1"/>
      <c r="F527" s="9"/>
      <c r="G527" s="1"/>
    </row>
    <row r="528" spans="1:8">
      <c r="A528" s="1"/>
      <c r="B528" s="71"/>
      <c r="C528" s="1"/>
      <c r="D528" s="1"/>
      <c r="E528" s="1"/>
      <c r="F528" s="9"/>
      <c r="G528" s="1"/>
    </row>
    <row r="529" spans="1:8">
      <c r="A529" s="1"/>
      <c r="B529" s="71"/>
      <c r="C529" s="1"/>
      <c r="D529" s="1"/>
      <c r="E529" s="1"/>
      <c r="F529" s="9"/>
      <c r="G529" s="1"/>
    </row>
    <row r="530" spans="1:8">
      <c r="A530" s="1"/>
      <c r="B530" s="71"/>
      <c r="C530" s="1"/>
      <c r="D530" s="1"/>
      <c r="E530" s="1"/>
      <c r="F530" s="9"/>
      <c r="G530" s="1"/>
    </row>
    <row r="531" spans="1:8">
      <c r="A531" s="1"/>
      <c r="B531" s="71"/>
      <c r="C531" s="1"/>
      <c r="D531" s="1"/>
      <c r="E531" s="1"/>
      <c r="F531" s="9"/>
      <c r="G531" s="1"/>
    </row>
    <row r="532" spans="1:8">
      <c r="A532" s="1"/>
      <c r="B532" s="71"/>
      <c r="C532" s="1"/>
      <c r="D532" s="1"/>
      <c r="E532" s="1"/>
      <c r="F532" s="9"/>
      <c r="G532" s="1"/>
    </row>
    <row r="533" spans="1:8">
      <c r="A533" s="1"/>
      <c r="B533" s="71"/>
      <c r="C533" s="1"/>
      <c r="D533" s="1"/>
      <c r="E533" s="1"/>
      <c r="F533" s="9"/>
      <c r="G533" s="1"/>
    </row>
    <row r="534" spans="1:8">
      <c r="A534" s="1"/>
      <c r="B534" s="71"/>
      <c r="C534" s="1"/>
      <c r="D534" s="1"/>
      <c r="E534" s="1"/>
      <c r="F534" s="9"/>
      <c r="G534" s="1"/>
    </row>
    <row r="535" spans="1:8">
      <c r="A535" s="1"/>
      <c r="B535" s="71"/>
      <c r="C535" s="1"/>
      <c r="D535" s="1"/>
      <c r="E535" s="1"/>
      <c r="F535" s="9"/>
      <c r="G535" s="1"/>
    </row>
    <row r="536" spans="1:8" ht="15.75" thickBot="1">
      <c r="A536" s="12"/>
      <c r="B536" s="72"/>
      <c r="C536" s="12"/>
      <c r="D536" s="12"/>
      <c r="E536" s="12"/>
      <c r="F536" s="11"/>
      <c r="G536" s="12"/>
    </row>
    <row r="537" spans="1:8" ht="15.75" thickBot="1">
      <c r="A537" s="123"/>
      <c r="B537" s="124"/>
      <c r="C537" s="124"/>
      <c r="D537" s="124"/>
      <c r="E537" s="124"/>
      <c r="F537" s="15"/>
      <c r="G537" s="14"/>
    </row>
    <row r="538" spans="1:8" ht="15.75" thickBot="1">
      <c r="A538" s="120" t="s">
        <v>139</v>
      </c>
      <c r="B538" s="121"/>
      <c r="C538" s="121"/>
      <c r="D538" s="121"/>
      <c r="E538" s="121"/>
      <c r="F538" s="121"/>
      <c r="G538" s="122"/>
    </row>
    <row r="539" spans="1:8" ht="16.5" thickBot="1">
      <c r="A539" s="22" t="s">
        <v>10</v>
      </c>
      <c r="B539" s="70" t="s">
        <v>6</v>
      </c>
      <c r="C539" s="7" t="s">
        <v>5</v>
      </c>
      <c r="D539" s="7" t="s">
        <v>7</v>
      </c>
      <c r="E539" s="7" t="s">
        <v>8</v>
      </c>
      <c r="F539" s="7" t="s">
        <v>9</v>
      </c>
      <c r="G539" s="19" t="s">
        <v>11</v>
      </c>
      <c r="H539" s="41" t="s">
        <v>306</v>
      </c>
    </row>
    <row r="540" spans="1:8" ht="15.75" thickBot="1">
      <c r="A540" s="1" t="s">
        <v>135</v>
      </c>
      <c r="B540" s="71" t="s">
        <v>810</v>
      </c>
      <c r="C540" s="1" t="s">
        <v>272</v>
      </c>
      <c r="D540" s="23" t="s">
        <v>22</v>
      </c>
      <c r="E540" s="10" t="s">
        <v>20</v>
      </c>
      <c r="F540" s="9">
        <v>27.379000000000001</v>
      </c>
      <c r="G540" s="1"/>
    </row>
    <row r="541" spans="1:8" ht="15.75" thickBot="1">
      <c r="A541" s="123"/>
      <c r="B541" s="124"/>
      <c r="C541" s="124"/>
      <c r="D541" s="124"/>
      <c r="E541" s="124"/>
      <c r="F541" s="32">
        <f>F540</f>
        <v>27.379000000000001</v>
      </c>
      <c r="G541" s="14"/>
    </row>
    <row r="542" spans="1:8" ht="15.75" thickBot="1">
      <c r="A542" s="120" t="s">
        <v>140</v>
      </c>
      <c r="B542" s="121"/>
      <c r="C542" s="121"/>
      <c r="D542" s="121"/>
      <c r="E542" s="121"/>
      <c r="F542" s="121"/>
      <c r="G542" s="122"/>
    </row>
    <row r="543" spans="1:8" ht="16.5" thickBot="1">
      <c r="A543" s="22" t="s">
        <v>10</v>
      </c>
      <c r="B543" s="70" t="s">
        <v>6</v>
      </c>
      <c r="C543" s="7" t="s">
        <v>5</v>
      </c>
      <c r="D543" s="7" t="s">
        <v>7</v>
      </c>
      <c r="E543" s="7" t="s">
        <v>8</v>
      </c>
      <c r="F543" s="7" t="s">
        <v>9</v>
      </c>
      <c r="G543" s="19" t="s">
        <v>11</v>
      </c>
    </row>
    <row r="544" spans="1:8">
      <c r="A544" s="56" t="s">
        <v>46</v>
      </c>
      <c r="B544" s="77" t="s">
        <v>403</v>
      </c>
      <c r="C544" s="82" t="s">
        <v>595</v>
      </c>
      <c r="D544" s="12" t="s">
        <v>19</v>
      </c>
      <c r="E544" s="26" t="s">
        <v>57</v>
      </c>
      <c r="F544" s="9">
        <v>26.937000000000001</v>
      </c>
      <c r="G544" s="1"/>
    </row>
    <row r="545" spans="1:8">
      <c r="A545" s="56" t="s">
        <v>46</v>
      </c>
      <c r="B545" s="77" t="s">
        <v>404</v>
      </c>
      <c r="C545" s="1"/>
      <c r="D545" s="12" t="s">
        <v>19</v>
      </c>
      <c r="E545" s="26" t="s">
        <v>57</v>
      </c>
      <c r="F545" s="9">
        <v>3.452</v>
      </c>
      <c r="G545" s="1"/>
    </row>
    <row r="546" spans="1:8">
      <c r="A546" s="1"/>
      <c r="B546" s="71"/>
      <c r="C546" s="1"/>
      <c r="D546" s="1"/>
      <c r="E546" s="1"/>
      <c r="F546" s="9"/>
      <c r="G546" s="1"/>
    </row>
    <row r="547" spans="1:8">
      <c r="A547" s="1"/>
      <c r="B547" s="71"/>
      <c r="C547" s="1"/>
      <c r="D547" s="1"/>
      <c r="E547" s="1"/>
      <c r="F547" s="9"/>
      <c r="G547" s="1"/>
    </row>
    <row r="548" spans="1:8">
      <c r="A548" s="1"/>
      <c r="B548" s="71"/>
      <c r="C548" s="1"/>
      <c r="D548" s="1"/>
      <c r="E548" s="1"/>
      <c r="F548" s="9"/>
      <c r="G548" s="1"/>
    </row>
    <row r="549" spans="1:8">
      <c r="A549" s="1"/>
      <c r="B549" s="71"/>
      <c r="C549" s="1"/>
      <c r="D549" s="1"/>
      <c r="E549" s="1"/>
      <c r="F549" s="9"/>
      <c r="G549" s="1"/>
    </row>
    <row r="550" spans="1:8" ht="15.75">
      <c r="A550" s="1"/>
      <c r="B550" s="71"/>
      <c r="C550" s="1"/>
      <c r="D550" s="1"/>
      <c r="E550" s="1"/>
      <c r="F550" s="9"/>
      <c r="G550" s="1"/>
      <c r="H550" s="41" t="s">
        <v>307</v>
      </c>
    </row>
    <row r="551" spans="1:8">
      <c r="A551" s="1"/>
      <c r="B551" s="71"/>
      <c r="C551" s="1"/>
      <c r="D551" s="1"/>
      <c r="E551" s="1"/>
      <c r="F551" s="9"/>
      <c r="G551" s="1"/>
    </row>
    <row r="552" spans="1:8">
      <c r="A552" s="1"/>
      <c r="B552" s="71"/>
      <c r="C552" s="1"/>
      <c r="D552" s="1"/>
      <c r="E552" s="1"/>
      <c r="F552" s="9"/>
      <c r="G552" s="1"/>
    </row>
    <row r="553" spans="1:8" ht="15.75" thickBot="1">
      <c r="A553" s="12"/>
      <c r="B553" s="72"/>
      <c r="C553" s="12"/>
      <c r="D553" s="12"/>
      <c r="E553" s="12"/>
      <c r="F553" s="11"/>
      <c r="G553" s="12"/>
    </row>
    <row r="554" spans="1:8" ht="15.75" thickBot="1">
      <c r="A554" s="123"/>
      <c r="B554" s="124"/>
      <c r="C554" s="124"/>
      <c r="D554" s="124"/>
      <c r="E554" s="124"/>
      <c r="F554" s="39">
        <f>F544+F545</f>
        <v>30.389000000000003</v>
      </c>
      <c r="G554" s="14"/>
    </row>
    <row r="555" spans="1:8" ht="15.75" thickBot="1">
      <c r="A555" s="120" t="s">
        <v>257</v>
      </c>
      <c r="B555" s="121"/>
      <c r="C555" s="121"/>
      <c r="D555" s="121"/>
      <c r="E555" s="121"/>
      <c r="F555" s="121"/>
      <c r="G555" s="122"/>
    </row>
    <row r="556" spans="1:8" ht="16.5" thickBot="1">
      <c r="A556" s="22" t="s">
        <v>10</v>
      </c>
      <c r="B556" s="70" t="s">
        <v>6</v>
      </c>
      <c r="C556" s="7" t="s">
        <v>5</v>
      </c>
      <c r="D556" s="7" t="s">
        <v>7</v>
      </c>
      <c r="E556" s="7" t="s">
        <v>8</v>
      </c>
      <c r="F556" s="7" t="s">
        <v>9</v>
      </c>
      <c r="G556" s="19" t="s">
        <v>11</v>
      </c>
    </row>
    <row r="557" spans="1:8">
      <c r="A557" s="1" t="s">
        <v>135</v>
      </c>
      <c r="B557" s="71" t="s">
        <v>259</v>
      </c>
      <c r="C557" s="82" t="s">
        <v>739</v>
      </c>
      <c r="D557" s="23" t="s">
        <v>22</v>
      </c>
      <c r="E557" s="10" t="s">
        <v>20</v>
      </c>
      <c r="F557" s="9">
        <v>15.263</v>
      </c>
      <c r="G557" s="1"/>
    </row>
    <row r="558" spans="1:8">
      <c r="A558" s="1" t="s">
        <v>135</v>
      </c>
      <c r="B558" s="71" t="s">
        <v>260</v>
      </c>
      <c r="C558" s="82" t="s">
        <v>739</v>
      </c>
      <c r="D558" s="12" t="s">
        <v>19</v>
      </c>
      <c r="E558" s="10" t="s">
        <v>20</v>
      </c>
      <c r="F558" s="9">
        <v>0.93400000000000005</v>
      </c>
      <c r="G558" s="1"/>
    </row>
    <row r="559" spans="1:8">
      <c r="A559" s="1" t="s">
        <v>135</v>
      </c>
      <c r="B559" s="71" t="s">
        <v>261</v>
      </c>
      <c r="C559" s="82" t="s">
        <v>739</v>
      </c>
      <c r="D559" s="12" t="s">
        <v>19</v>
      </c>
      <c r="E559" s="10" t="s">
        <v>20</v>
      </c>
      <c r="F559" s="9">
        <v>7.08</v>
      </c>
      <c r="G559" s="1"/>
    </row>
    <row r="560" spans="1:8">
      <c r="A560" s="1" t="s">
        <v>135</v>
      </c>
      <c r="B560" s="71" t="s">
        <v>262</v>
      </c>
      <c r="C560" s="82" t="s">
        <v>739</v>
      </c>
      <c r="D560" s="25" t="s">
        <v>21</v>
      </c>
      <c r="E560" s="10" t="s">
        <v>41</v>
      </c>
      <c r="F560" s="9">
        <v>1.8620000000000001</v>
      </c>
      <c r="G560" s="1"/>
    </row>
    <row r="561" spans="1:10">
      <c r="A561" s="1" t="s">
        <v>135</v>
      </c>
      <c r="B561" s="71" t="s">
        <v>263</v>
      </c>
      <c r="C561" s="82" t="s">
        <v>739</v>
      </c>
      <c r="D561" s="23" t="s">
        <v>22</v>
      </c>
      <c r="E561" s="10" t="s">
        <v>41</v>
      </c>
      <c r="F561" s="9">
        <v>4.6909999999999998</v>
      </c>
      <c r="G561" s="1"/>
    </row>
    <row r="562" spans="1:10">
      <c r="A562" s="1" t="s">
        <v>135</v>
      </c>
      <c r="B562" s="71" t="s">
        <v>264</v>
      </c>
      <c r="C562" s="82" t="s">
        <v>739</v>
      </c>
      <c r="D562" s="25" t="s">
        <v>21</v>
      </c>
      <c r="E562" s="10" t="s">
        <v>41</v>
      </c>
      <c r="F562" s="9">
        <v>3.6280000000000001</v>
      </c>
      <c r="G562" s="1"/>
    </row>
    <row r="563" spans="1:10" ht="15.75">
      <c r="A563" s="1" t="s">
        <v>135</v>
      </c>
      <c r="B563" s="71" t="s">
        <v>265</v>
      </c>
      <c r="C563" s="82" t="s">
        <v>739</v>
      </c>
      <c r="D563" s="25" t="s">
        <v>21</v>
      </c>
      <c r="E563" s="10" t="s">
        <v>41</v>
      </c>
      <c r="F563" s="9">
        <v>3.2210000000000001</v>
      </c>
      <c r="G563" s="1"/>
      <c r="H563" s="41" t="s">
        <v>258</v>
      </c>
    </row>
    <row r="564" spans="1:10">
      <c r="A564" s="1" t="s">
        <v>135</v>
      </c>
      <c r="B564" s="71" t="s">
        <v>266</v>
      </c>
      <c r="C564" s="82" t="s">
        <v>739</v>
      </c>
      <c r="D564" s="12" t="s">
        <v>19</v>
      </c>
      <c r="E564" s="10" t="s">
        <v>41</v>
      </c>
      <c r="F564" s="9">
        <v>0.44700000000000001</v>
      </c>
      <c r="G564" s="1"/>
    </row>
    <row r="565" spans="1:10">
      <c r="A565" s="1" t="s">
        <v>135</v>
      </c>
      <c r="B565" s="71" t="s">
        <v>267</v>
      </c>
      <c r="C565" s="82" t="s">
        <v>739</v>
      </c>
      <c r="D565" s="12" t="s">
        <v>19</v>
      </c>
      <c r="E565" s="10" t="s">
        <v>20</v>
      </c>
      <c r="F565" s="9">
        <v>8.9049999999999994</v>
      </c>
      <c r="G565" s="1"/>
      <c r="H565" s="31">
        <f>F560+F561+F562+F563+F564+F569+F570</f>
        <v>15.433999999999999</v>
      </c>
    </row>
    <row r="566" spans="1:10">
      <c r="A566" s="1" t="s">
        <v>135</v>
      </c>
      <c r="B566" s="72" t="s">
        <v>25</v>
      </c>
      <c r="C566" s="82" t="s">
        <v>739</v>
      </c>
      <c r="D566" s="12" t="s">
        <v>19</v>
      </c>
      <c r="E566" s="10" t="s">
        <v>20</v>
      </c>
      <c r="F566" s="11">
        <v>10.9</v>
      </c>
      <c r="G566" s="12"/>
      <c r="H566" s="31">
        <f>F557+F558+F559+F565+F566+F567+F568</f>
        <v>58.856999999999999</v>
      </c>
    </row>
    <row r="567" spans="1:10">
      <c r="A567" s="1" t="s">
        <v>135</v>
      </c>
      <c r="B567" s="72" t="s">
        <v>268</v>
      </c>
      <c r="C567" s="82" t="s">
        <v>739</v>
      </c>
      <c r="D567" s="25" t="s">
        <v>21</v>
      </c>
      <c r="E567" s="10" t="s">
        <v>20</v>
      </c>
      <c r="F567" s="11">
        <v>10.042999999999999</v>
      </c>
      <c r="G567" s="12"/>
      <c r="I567" s="31"/>
    </row>
    <row r="568" spans="1:10">
      <c r="A568" s="1" t="s">
        <v>135</v>
      </c>
      <c r="B568" s="72" t="s">
        <v>269</v>
      </c>
      <c r="C568" s="82" t="s">
        <v>739</v>
      </c>
      <c r="D568" s="12" t="s">
        <v>19</v>
      </c>
      <c r="E568" s="10" t="s">
        <v>20</v>
      </c>
      <c r="F568" s="11">
        <v>5.7320000000000002</v>
      </c>
      <c r="G568" s="12"/>
      <c r="H568" s="31"/>
    </row>
    <row r="569" spans="1:10">
      <c r="A569" s="1" t="s">
        <v>135</v>
      </c>
      <c r="B569" s="72" t="s">
        <v>270</v>
      </c>
      <c r="C569" s="82" t="s">
        <v>739</v>
      </c>
      <c r="D569" s="25" t="s">
        <v>21</v>
      </c>
      <c r="E569" s="10" t="s">
        <v>41</v>
      </c>
      <c r="F569" s="11">
        <v>0.86899999999999999</v>
      </c>
      <c r="G569" s="12"/>
      <c r="I569" s="31"/>
      <c r="J569" s="31"/>
    </row>
    <row r="570" spans="1:10" ht="15.75" thickBot="1">
      <c r="A570" s="1" t="s">
        <v>135</v>
      </c>
      <c r="B570" s="72" t="s">
        <v>271</v>
      </c>
      <c r="C570" s="82" t="s">
        <v>739</v>
      </c>
      <c r="D570" s="12" t="s">
        <v>19</v>
      </c>
      <c r="E570" s="10" t="s">
        <v>41</v>
      </c>
      <c r="F570" s="11">
        <v>0.71599999999999997</v>
      </c>
      <c r="G570" s="12"/>
    </row>
    <row r="571" spans="1:10" ht="15.75" thickBot="1">
      <c r="A571" s="123"/>
      <c r="B571" s="124"/>
      <c r="C571" s="124"/>
      <c r="D571" s="124"/>
      <c r="E571" s="125"/>
      <c r="F571" s="32">
        <f>F557+F558+F559+F560+F561+F562+F563+F564+F565+F566+F567+F568+F569+F570</f>
        <v>74.290999999999997</v>
      </c>
      <c r="G571" s="14"/>
    </row>
    <row r="572" spans="1:10" ht="15.75" thickBot="1">
      <c r="A572" s="120" t="s">
        <v>141</v>
      </c>
      <c r="B572" s="121"/>
      <c r="C572" s="121"/>
      <c r="D572" s="121"/>
      <c r="E572" s="121"/>
      <c r="F572" s="121"/>
      <c r="G572" s="122"/>
    </row>
    <row r="573" spans="1:10" ht="16.5" thickBot="1">
      <c r="A573" s="22" t="s">
        <v>10</v>
      </c>
      <c r="B573" s="70" t="s">
        <v>6</v>
      </c>
      <c r="C573" s="7" t="s">
        <v>5</v>
      </c>
      <c r="D573" s="7" t="s">
        <v>7</v>
      </c>
      <c r="E573" s="7" t="s">
        <v>8</v>
      </c>
      <c r="F573" s="7" t="s">
        <v>9</v>
      </c>
      <c r="G573" s="19" t="s">
        <v>11</v>
      </c>
      <c r="H573" s="41" t="s">
        <v>811</v>
      </c>
    </row>
    <row r="574" spans="1:10">
      <c r="A574" s="1" t="s">
        <v>160</v>
      </c>
      <c r="B574" s="71" t="s">
        <v>338</v>
      </c>
      <c r="C574" s="1"/>
      <c r="D574" s="25" t="s">
        <v>21</v>
      </c>
      <c r="E574" s="10" t="s">
        <v>20</v>
      </c>
      <c r="F574" s="9">
        <v>33.540999999999997</v>
      </c>
      <c r="G574" s="1"/>
      <c r="H574" s="31"/>
    </row>
    <row r="575" spans="1:10">
      <c r="A575" s="1" t="s">
        <v>160</v>
      </c>
      <c r="B575" s="71" t="s">
        <v>339</v>
      </c>
      <c r="C575" s="1"/>
      <c r="D575" s="25" t="s">
        <v>21</v>
      </c>
      <c r="E575" s="10" t="s">
        <v>20</v>
      </c>
      <c r="F575" s="9">
        <v>11.297000000000001</v>
      </c>
      <c r="G575" s="1"/>
    </row>
    <row r="576" spans="1:10">
      <c r="A576" s="1" t="s">
        <v>160</v>
      </c>
      <c r="B576" s="71" t="s">
        <v>340</v>
      </c>
      <c r="C576" s="1"/>
      <c r="D576" s="25" t="s">
        <v>21</v>
      </c>
      <c r="E576" s="10" t="s">
        <v>20</v>
      </c>
      <c r="F576" s="9">
        <v>252.09899999999999</v>
      </c>
      <c r="G576" s="1"/>
    </row>
    <row r="577" spans="1:9">
      <c r="A577" s="1" t="s">
        <v>160</v>
      </c>
      <c r="B577" s="71" t="s">
        <v>341</v>
      </c>
      <c r="C577" s="82" t="s">
        <v>740</v>
      </c>
      <c r="D577" s="25" t="s">
        <v>21</v>
      </c>
      <c r="E577" s="10" t="s">
        <v>20</v>
      </c>
      <c r="F577" s="9">
        <v>7.98</v>
      </c>
      <c r="G577" s="1"/>
    </row>
    <row r="578" spans="1:9">
      <c r="A578" s="1" t="s">
        <v>160</v>
      </c>
      <c r="B578" s="71" t="s">
        <v>343</v>
      </c>
      <c r="C578" s="1"/>
      <c r="D578" s="25" t="s">
        <v>21</v>
      </c>
      <c r="E578" s="10" t="s">
        <v>20</v>
      </c>
      <c r="F578" s="9">
        <v>42.192</v>
      </c>
      <c r="G578" s="1"/>
    </row>
    <row r="579" spans="1:9">
      <c r="A579" s="1" t="s">
        <v>160</v>
      </c>
      <c r="B579" s="71" t="s">
        <v>344</v>
      </c>
      <c r="C579" s="1"/>
      <c r="D579" s="23" t="s">
        <v>22</v>
      </c>
      <c r="E579" s="10" t="s">
        <v>20</v>
      </c>
      <c r="F579" s="9">
        <v>11.862</v>
      </c>
      <c r="G579" s="1"/>
    </row>
    <row r="580" spans="1:9" ht="15.75">
      <c r="A580" s="1" t="s">
        <v>160</v>
      </c>
      <c r="B580" s="71" t="s">
        <v>345</v>
      </c>
      <c r="C580" s="1"/>
      <c r="D580" s="12" t="s">
        <v>19</v>
      </c>
      <c r="E580" s="10" t="s">
        <v>20</v>
      </c>
      <c r="F580" s="9">
        <v>1.5349999999999999</v>
      </c>
      <c r="G580" s="1"/>
      <c r="H580" s="41"/>
    </row>
    <row r="581" spans="1:9">
      <c r="A581" s="1" t="s">
        <v>160</v>
      </c>
      <c r="B581" s="71" t="s">
        <v>346</v>
      </c>
      <c r="C581" s="1"/>
      <c r="D581" s="12" t="s">
        <v>19</v>
      </c>
      <c r="E581" s="10" t="s">
        <v>20</v>
      </c>
      <c r="F581" s="9">
        <v>14.507</v>
      </c>
      <c r="G581" s="1"/>
    </row>
    <row r="582" spans="1:9">
      <c r="A582" s="1" t="s">
        <v>160</v>
      </c>
      <c r="B582" s="71" t="s">
        <v>347</v>
      </c>
      <c r="C582" s="1"/>
      <c r="D582" s="25" t="s">
        <v>21</v>
      </c>
      <c r="E582" s="10" t="s">
        <v>20</v>
      </c>
      <c r="F582" s="9">
        <v>3.4369999999999998</v>
      </c>
      <c r="G582" s="1"/>
    </row>
    <row r="583" spans="1:9">
      <c r="A583" s="1" t="s">
        <v>160</v>
      </c>
      <c r="B583" s="71" t="s">
        <v>348</v>
      </c>
      <c r="C583" s="1"/>
      <c r="D583" s="25" t="s">
        <v>21</v>
      </c>
      <c r="E583" s="10" t="s">
        <v>20</v>
      </c>
      <c r="F583" s="9">
        <v>20.161999999999999</v>
      </c>
      <c r="G583" s="1"/>
    </row>
    <row r="584" spans="1:9">
      <c r="A584" s="1" t="s">
        <v>160</v>
      </c>
      <c r="B584" s="71" t="s">
        <v>349</v>
      </c>
      <c r="C584" s="1"/>
      <c r="D584" s="12" t="s">
        <v>19</v>
      </c>
      <c r="E584" s="10" t="s">
        <v>20</v>
      </c>
      <c r="F584" s="9">
        <v>6.9039999999999999</v>
      </c>
      <c r="G584" s="1"/>
    </row>
    <row r="585" spans="1:9">
      <c r="A585" s="1" t="s">
        <v>160</v>
      </c>
      <c r="B585" s="71" t="s">
        <v>350</v>
      </c>
      <c r="C585" s="1"/>
      <c r="D585" s="25" t="s">
        <v>21</v>
      </c>
      <c r="E585" s="10" t="s">
        <v>20</v>
      </c>
      <c r="F585" s="9">
        <v>1.0489999999999999</v>
      </c>
      <c r="G585" s="1"/>
    </row>
    <row r="586" spans="1:9">
      <c r="A586" s="1" t="s">
        <v>160</v>
      </c>
      <c r="B586" s="71" t="s">
        <v>351</v>
      </c>
      <c r="C586" s="1"/>
      <c r="D586" s="25" t="s">
        <v>21</v>
      </c>
      <c r="E586" s="10" t="s">
        <v>20</v>
      </c>
      <c r="F586" s="9">
        <v>17.628</v>
      </c>
      <c r="G586" s="1"/>
    </row>
    <row r="587" spans="1:9">
      <c r="A587" s="1" t="s">
        <v>160</v>
      </c>
      <c r="B587" s="71" t="s">
        <v>352</v>
      </c>
      <c r="C587" s="1"/>
      <c r="D587" s="23" t="s">
        <v>22</v>
      </c>
      <c r="E587" s="10" t="s">
        <v>20</v>
      </c>
      <c r="F587" s="9">
        <v>265.84100000000001</v>
      </c>
      <c r="G587" s="1"/>
    </row>
    <row r="588" spans="1:9">
      <c r="A588" s="1" t="s">
        <v>160</v>
      </c>
      <c r="B588" s="71" t="s">
        <v>353</v>
      </c>
      <c r="C588" s="1"/>
      <c r="D588" s="25" t="s">
        <v>21</v>
      </c>
      <c r="E588" s="10" t="s">
        <v>20</v>
      </c>
      <c r="F588" s="9">
        <v>40.442999999999998</v>
      </c>
      <c r="G588" s="1"/>
    </row>
    <row r="589" spans="1:9">
      <c r="A589" s="1" t="s">
        <v>160</v>
      </c>
      <c r="B589" s="71" t="s">
        <v>354</v>
      </c>
      <c r="C589" s="1"/>
      <c r="D589" s="25" t="s">
        <v>21</v>
      </c>
      <c r="E589" s="10" t="s">
        <v>20</v>
      </c>
      <c r="F589" s="9">
        <v>80.594999999999999</v>
      </c>
      <c r="G589" s="1"/>
    </row>
    <row r="590" spans="1:9">
      <c r="A590" s="1" t="s">
        <v>160</v>
      </c>
      <c r="B590" s="71" t="s">
        <v>355</v>
      </c>
      <c r="C590" s="1"/>
      <c r="D590" s="23" t="s">
        <v>22</v>
      </c>
      <c r="E590" s="10" t="s">
        <v>20</v>
      </c>
      <c r="F590" s="9">
        <v>99.31</v>
      </c>
      <c r="G590" s="1"/>
    </row>
    <row r="591" spans="1:9">
      <c r="A591" s="1" t="s">
        <v>160</v>
      </c>
      <c r="B591" s="71" t="s">
        <v>356</v>
      </c>
      <c r="C591" s="1"/>
      <c r="D591" s="25" t="s">
        <v>21</v>
      </c>
      <c r="E591" s="10" t="s">
        <v>20</v>
      </c>
      <c r="F591" s="9">
        <v>3.907</v>
      </c>
      <c r="G591" s="1"/>
      <c r="H591" s="31"/>
      <c r="I591" s="31"/>
    </row>
    <row r="592" spans="1:9">
      <c r="A592" s="1" t="s">
        <v>132</v>
      </c>
      <c r="B592" s="71" t="s">
        <v>357</v>
      </c>
      <c r="C592" s="1"/>
      <c r="D592" s="25" t="s">
        <v>21</v>
      </c>
      <c r="E592" s="10" t="s">
        <v>20</v>
      </c>
      <c r="F592" s="9">
        <v>5.4039999999999999</v>
      </c>
      <c r="G592" s="1"/>
    </row>
    <row r="593" spans="1:10">
      <c r="A593" s="48" t="s">
        <v>135</v>
      </c>
      <c r="B593" s="76" t="s">
        <v>415</v>
      </c>
      <c r="C593" s="48"/>
      <c r="D593" s="49" t="s">
        <v>22</v>
      </c>
      <c r="E593" s="54" t="s">
        <v>117</v>
      </c>
      <c r="F593" s="59">
        <v>614.39</v>
      </c>
      <c r="G593" s="56"/>
    </row>
    <row r="594" spans="1:10">
      <c r="A594" s="48" t="s">
        <v>160</v>
      </c>
      <c r="B594" s="76" t="s">
        <v>416</v>
      </c>
      <c r="C594" s="48"/>
      <c r="D594" s="49" t="s">
        <v>22</v>
      </c>
      <c r="E594" s="50" t="s">
        <v>20</v>
      </c>
      <c r="F594" s="59">
        <v>34.476999999999997</v>
      </c>
      <c r="G594" s="56"/>
    </row>
    <row r="595" spans="1:10" ht="15.75" thickBot="1">
      <c r="A595" s="48" t="s">
        <v>160</v>
      </c>
      <c r="B595" s="76" t="s">
        <v>417</v>
      </c>
      <c r="C595" s="48"/>
      <c r="D595" s="53" t="s">
        <v>21</v>
      </c>
      <c r="E595" s="50" t="s">
        <v>20</v>
      </c>
      <c r="F595" s="59">
        <v>25.945</v>
      </c>
      <c r="G595" s="56"/>
    </row>
    <row r="596" spans="1:10" ht="15.75" thickBot="1">
      <c r="A596" s="123"/>
      <c r="B596" s="124"/>
      <c r="C596" s="124"/>
      <c r="D596" s="124"/>
      <c r="E596" s="125"/>
      <c r="F596" s="45">
        <f>F574+F575+F576+F577+F578+F579+F580+F581+F582++F583+F584+F585+F586+F587+F588+F589+F590+F591+F592+F593+F594+F595</f>
        <v>1594.5050000000001</v>
      </c>
      <c r="G596" s="65"/>
    </row>
    <row r="597" spans="1:10" ht="15.75" thickBot="1">
      <c r="A597" s="120" t="s">
        <v>142</v>
      </c>
      <c r="B597" s="121"/>
      <c r="C597" s="121"/>
      <c r="D597" s="121"/>
      <c r="E597" s="121"/>
      <c r="F597" s="121"/>
      <c r="G597" s="122"/>
      <c r="J597" s="31"/>
    </row>
    <row r="598" spans="1:10" ht="16.5" thickBot="1">
      <c r="A598" s="22" t="s">
        <v>10</v>
      </c>
      <c r="B598" s="70" t="s">
        <v>6</v>
      </c>
      <c r="C598" s="7" t="s">
        <v>5</v>
      </c>
      <c r="D598" s="7" t="s">
        <v>7</v>
      </c>
      <c r="E598" s="7" t="s">
        <v>8</v>
      </c>
      <c r="F598" s="7" t="s">
        <v>9</v>
      </c>
      <c r="G598" s="19" t="s">
        <v>11</v>
      </c>
    </row>
    <row r="599" spans="1:10">
      <c r="A599" s="1" t="s">
        <v>135</v>
      </c>
      <c r="B599" s="71" t="s">
        <v>358</v>
      </c>
      <c r="C599" s="1" t="s">
        <v>272</v>
      </c>
      <c r="D599" s="25" t="s">
        <v>21</v>
      </c>
      <c r="E599" s="26" t="s">
        <v>57</v>
      </c>
      <c r="F599" s="9">
        <v>3.351</v>
      </c>
      <c r="G599" s="1"/>
    </row>
    <row r="600" spans="1:10">
      <c r="A600" s="1" t="s">
        <v>135</v>
      </c>
      <c r="B600" s="71" t="s">
        <v>359</v>
      </c>
      <c r="C600" s="1" t="s">
        <v>272</v>
      </c>
      <c r="D600" s="12" t="s">
        <v>19</v>
      </c>
      <c r="E600" s="26" t="s">
        <v>57</v>
      </c>
      <c r="F600" s="9">
        <v>3.27</v>
      </c>
      <c r="G600" s="1"/>
    </row>
    <row r="601" spans="1:10">
      <c r="A601" s="1" t="s">
        <v>135</v>
      </c>
      <c r="B601" s="71" t="s">
        <v>360</v>
      </c>
      <c r="C601" s="1" t="s">
        <v>272</v>
      </c>
      <c r="D601" s="12" t="s">
        <v>19</v>
      </c>
      <c r="E601" s="26" t="s">
        <v>57</v>
      </c>
      <c r="F601" s="9">
        <v>0.95099999999999996</v>
      </c>
      <c r="G601" s="1"/>
    </row>
    <row r="602" spans="1:10">
      <c r="A602" s="1" t="s">
        <v>135</v>
      </c>
      <c r="B602" s="71" t="s">
        <v>361</v>
      </c>
      <c r="C602" s="82" t="s">
        <v>739</v>
      </c>
      <c r="D602" s="12" t="s">
        <v>19</v>
      </c>
      <c r="E602" s="26" t="s">
        <v>57</v>
      </c>
      <c r="F602" s="9">
        <v>1.046</v>
      </c>
      <c r="G602" s="1"/>
    </row>
    <row r="603" spans="1:10">
      <c r="A603" s="1" t="s">
        <v>135</v>
      </c>
      <c r="B603" s="71" t="s">
        <v>362</v>
      </c>
      <c r="C603" s="82" t="s">
        <v>739</v>
      </c>
      <c r="D603" s="12" t="s">
        <v>19</v>
      </c>
      <c r="E603" s="26" t="s">
        <v>57</v>
      </c>
      <c r="F603" s="9">
        <v>2.0230000000000001</v>
      </c>
      <c r="G603" s="1"/>
    </row>
    <row r="604" spans="1:10">
      <c r="A604" s="1" t="s">
        <v>135</v>
      </c>
      <c r="B604" s="71" t="s">
        <v>363</v>
      </c>
      <c r="C604" s="82" t="s">
        <v>739</v>
      </c>
      <c r="D604" s="23" t="s">
        <v>22</v>
      </c>
      <c r="E604" s="26" t="s">
        <v>57</v>
      </c>
      <c r="F604" s="9">
        <v>4.0199999999999996</v>
      </c>
      <c r="G604" s="1"/>
    </row>
    <row r="605" spans="1:10" ht="15.75">
      <c r="A605" s="1" t="s">
        <v>135</v>
      </c>
      <c r="B605" s="71" t="s">
        <v>364</v>
      </c>
      <c r="C605" s="82" t="s">
        <v>739</v>
      </c>
      <c r="D605" s="25" t="s">
        <v>21</v>
      </c>
      <c r="E605" s="26" t="s">
        <v>57</v>
      </c>
      <c r="F605" s="9">
        <v>38.17</v>
      </c>
      <c r="G605" s="1"/>
      <c r="H605" s="41" t="s">
        <v>308</v>
      </c>
    </row>
    <row r="606" spans="1:10">
      <c r="A606" s="1" t="s">
        <v>135</v>
      </c>
      <c r="B606" s="71" t="s">
        <v>365</v>
      </c>
      <c r="C606" s="82" t="s">
        <v>739</v>
      </c>
      <c r="D606" s="25" t="s">
        <v>21</v>
      </c>
      <c r="E606" s="26" t="s">
        <v>57</v>
      </c>
      <c r="F606" s="9">
        <v>4.3140000000000001</v>
      </c>
      <c r="G606" s="1"/>
    </row>
    <row r="607" spans="1:10">
      <c r="A607" s="1" t="s">
        <v>135</v>
      </c>
      <c r="B607" s="71" t="s">
        <v>366</v>
      </c>
      <c r="C607" s="82" t="s">
        <v>739</v>
      </c>
      <c r="D607" s="25" t="s">
        <v>21</v>
      </c>
      <c r="E607" s="26" t="s">
        <v>57</v>
      </c>
      <c r="F607" s="9">
        <v>3.0350000000000001</v>
      </c>
      <c r="G607" s="1"/>
    </row>
    <row r="608" spans="1:10">
      <c r="A608" s="1" t="s">
        <v>135</v>
      </c>
      <c r="B608" s="71" t="s">
        <v>367</v>
      </c>
      <c r="C608" s="82" t="s">
        <v>739</v>
      </c>
      <c r="D608" s="25" t="s">
        <v>21</v>
      </c>
      <c r="E608" s="26" t="s">
        <v>57</v>
      </c>
      <c r="F608" s="9">
        <v>4.8890000000000002</v>
      </c>
      <c r="G608" s="1"/>
      <c r="H608" s="31">
        <f>F599+F600+F601+F602+F603+F604+F605+F606+F607+F608+F609+F610+F611+F612+F613+F614+F615+F616+F617+F618+F619+F620+F621+F622+F623+F624+F625+F626+F627+F628+F629+F630+F631+F632+F633+F634+F641+F642+F646+F649+F651+F652+F653</f>
        <v>230.34899999999999</v>
      </c>
    </row>
    <row r="609" spans="1:9">
      <c r="A609" s="1" t="s">
        <v>46</v>
      </c>
      <c r="B609" s="71" t="s">
        <v>368</v>
      </c>
      <c r="C609" s="1"/>
      <c r="D609" s="12" t="s">
        <v>19</v>
      </c>
      <c r="E609" s="26" t="s">
        <v>57</v>
      </c>
      <c r="F609" s="9">
        <v>1.46</v>
      </c>
      <c r="G609" s="1"/>
      <c r="H609" s="31">
        <f>F635+F636+F637+F638+F639+F640+F643+F644+F645+F647+F648+F650</f>
        <v>268.95600000000002</v>
      </c>
    </row>
    <row r="610" spans="1:9">
      <c r="A610" s="1" t="s">
        <v>46</v>
      </c>
      <c r="B610" s="71" t="s">
        <v>369</v>
      </c>
      <c r="C610" s="1"/>
      <c r="D610" s="12" t="s">
        <v>19</v>
      </c>
      <c r="E610" s="26" t="s">
        <v>57</v>
      </c>
      <c r="F610" s="9">
        <v>3.81</v>
      </c>
      <c r="G610" s="1"/>
    </row>
    <row r="611" spans="1:9">
      <c r="A611" s="1" t="s">
        <v>46</v>
      </c>
      <c r="B611" s="71" t="s">
        <v>370</v>
      </c>
      <c r="C611" s="1"/>
      <c r="D611" s="12" t="s">
        <v>19</v>
      </c>
      <c r="E611" s="26" t="s">
        <v>57</v>
      </c>
      <c r="F611" s="9">
        <v>8.4849999999999994</v>
      </c>
      <c r="G611" s="1"/>
      <c r="I611" s="31"/>
    </row>
    <row r="612" spans="1:9">
      <c r="A612" s="1" t="s">
        <v>46</v>
      </c>
      <c r="B612" s="71" t="s">
        <v>371</v>
      </c>
      <c r="C612" s="1"/>
      <c r="D612" s="12" t="s">
        <v>19</v>
      </c>
      <c r="E612" s="26" t="s">
        <v>57</v>
      </c>
      <c r="F612" s="9">
        <v>8.4849999999999994</v>
      </c>
      <c r="G612" s="1"/>
    </row>
    <row r="613" spans="1:9">
      <c r="A613" s="1" t="s">
        <v>46</v>
      </c>
      <c r="B613" s="71" t="s">
        <v>372</v>
      </c>
      <c r="C613" s="1"/>
      <c r="D613" s="12" t="s">
        <v>19</v>
      </c>
      <c r="E613" s="26" t="s">
        <v>57</v>
      </c>
      <c r="F613" s="9">
        <v>1.371</v>
      </c>
      <c r="G613" s="1"/>
    </row>
    <row r="614" spans="1:9">
      <c r="A614" s="1" t="s">
        <v>46</v>
      </c>
      <c r="B614" s="71" t="s">
        <v>373</v>
      </c>
      <c r="C614" s="1"/>
      <c r="D614" s="12" t="s">
        <v>19</v>
      </c>
      <c r="E614" s="26" t="s">
        <v>57</v>
      </c>
      <c r="F614" s="9">
        <v>0.84499999999999997</v>
      </c>
      <c r="G614" s="1"/>
    </row>
    <row r="615" spans="1:9">
      <c r="A615" s="1" t="s">
        <v>46</v>
      </c>
      <c r="B615" s="71" t="s">
        <v>374</v>
      </c>
      <c r="C615" s="1"/>
      <c r="D615" s="12" t="s">
        <v>19</v>
      </c>
      <c r="E615" s="26" t="s">
        <v>57</v>
      </c>
      <c r="F615" s="9">
        <v>0.31</v>
      </c>
      <c r="G615" s="1"/>
      <c r="H615" t="s">
        <v>450</v>
      </c>
    </row>
    <row r="616" spans="1:9">
      <c r="A616" s="1" t="s">
        <v>46</v>
      </c>
      <c r="B616" s="71" t="s">
        <v>375</v>
      </c>
      <c r="C616" s="1"/>
      <c r="D616" s="25" t="s">
        <v>21</v>
      </c>
      <c r="E616" s="26" t="s">
        <v>57</v>
      </c>
      <c r="F616" s="9">
        <v>0.94099999999999995</v>
      </c>
      <c r="G616" s="1"/>
    </row>
    <row r="617" spans="1:9">
      <c r="A617" s="1" t="s">
        <v>46</v>
      </c>
      <c r="B617" s="71" t="s">
        <v>376</v>
      </c>
      <c r="C617" s="1"/>
      <c r="D617" s="25" t="s">
        <v>21</v>
      </c>
      <c r="E617" s="26" t="s">
        <v>57</v>
      </c>
      <c r="F617" s="9">
        <v>1.137</v>
      </c>
      <c r="G617" s="1"/>
    </row>
    <row r="618" spans="1:9">
      <c r="A618" s="1" t="s">
        <v>46</v>
      </c>
      <c r="B618" s="71" t="s">
        <v>377</v>
      </c>
      <c r="C618" s="1"/>
      <c r="D618" s="25" t="s">
        <v>21</v>
      </c>
      <c r="E618" s="26" t="s">
        <v>57</v>
      </c>
      <c r="F618" s="9">
        <v>0.43</v>
      </c>
      <c r="G618" s="1"/>
    </row>
    <row r="619" spans="1:9">
      <c r="A619" s="1" t="s">
        <v>46</v>
      </c>
      <c r="B619" s="71" t="s">
        <v>378</v>
      </c>
      <c r="C619" s="1"/>
      <c r="D619" s="25" t="s">
        <v>21</v>
      </c>
      <c r="E619" s="26" t="s">
        <v>57</v>
      </c>
      <c r="F619" s="9">
        <v>0.44</v>
      </c>
      <c r="G619" s="1"/>
    </row>
    <row r="620" spans="1:9">
      <c r="A620" s="1" t="s">
        <v>46</v>
      </c>
      <c r="B620" s="71" t="s">
        <v>379</v>
      </c>
      <c r="C620" s="1"/>
      <c r="D620" s="25" t="s">
        <v>21</v>
      </c>
      <c r="E620" s="26" t="s">
        <v>57</v>
      </c>
      <c r="F620" s="9">
        <v>5.0659999999999998</v>
      </c>
      <c r="G620" s="1"/>
    </row>
    <row r="621" spans="1:9">
      <c r="A621" s="48" t="s">
        <v>46</v>
      </c>
      <c r="B621" s="76" t="s">
        <v>418</v>
      </c>
      <c r="C621" s="48"/>
      <c r="D621" s="52" t="s">
        <v>19</v>
      </c>
      <c r="E621" s="54" t="s">
        <v>57</v>
      </c>
      <c r="F621" s="59">
        <v>25.498999999999999</v>
      </c>
      <c r="G621" s="1"/>
    </row>
    <row r="622" spans="1:9">
      <c r="A622" s="48" t="s">
        <v>46</v>
      </c>
      <c r="B622" s="76" t="s">
        <v>419</v>
      </c>
      <c r="C622" s="48"/>
      <c r="D622" s="52" t="s">
        <v>19</v>
      </c>
      <c r="E622" s="54" t="s">
        <v>57</v>
      </c>
      <c r="F622" s="59">
        <v>2.8639999999999999</v>
      </c>
      <c r="G622" s="1"/>
    </row>
    <row r="623" spans="1:9">
      <c r="A623" s="48" t="s">
        <v>46</v>
      </c>
      <c r="B623" s="76" t="s">
        <v>420</v>
      </c>
      <c r="C623" s="48"/>
      <c r="D623" s="53" t="s">
        <v>21</v>
      </c>
      <c r="E623" s="54" t="s">
        <v>57</v>
      </c>
      <c r="F623" s="59">
        <v>2.5129999999999999</v>
      </c>
      <c r="G623" s="1"/>
    </row>
    <row r="624" spans="1:9">
      <c r="A624" s="48" t="s">
        <v>46</v>
      </c>
      <c r="B624" s="76" t="s">
        <v>421</v>
      </c>
      <c r="C624" s="48"/>
      <c r="D624" s="53" t="s">
        <v>21</v>
      </c>
      <c r="E624" s="54" t="s">
        <v>57</v>
      </c>
      <c r="F624" s="59">
        <v>1.577</v>
      </c>
      <c r="G624" s="1"/>
    </row>
    <row r="625" spans="1:7">
      <c r="A625" s="48" t="s">
        <v>46</v>
      </c>
      <c r="B625" s="76" t="s">
        <v>422</v>
      </c>
      <c r="C625" s="48"/>
      <c r="D625" s="49" t="s">
        <v>22</v>
      </c>
      <c r="E625" s="54" t="s">
        <v>57</v>
      </c>
      <c r="F625" s="59">
        <v>1.2769999999999999</v>
      </c>
      <c r="G625" s="1"/>
    </row>
    <row r="626" spans="1:7">
      <c r="A626" s="48" t="s">
        <v>135</v>
      </c>
      <c r="B626" s="76" t="s">
        <v>423</v>
      </c>
      <c r="C626" s="82" t="s">
        <v>739</v>
      </c>
      <c r="D626" s="53" t="s">
        <v>21</v>
      </c>
      <c r="E626" s="54" t="s">
        <v>57</v>
      </c>
      <c r="F626" s="59">
        <v>3.3559999999999999</v>
      </c>
      <c r="G626" s="56"/>
    </row>
    <row r="627" spans="1:7">
      <c r="A627" s="48" t="s">
        <v>135</v>
      </c>
      <c r="B627" s="76" t="s">
        <v>424</v>
      </c>
      <c r="C627" s="82" t="s">
        <v>739</v>
      </c>
      <c r="D627" s="53" t="s">
        <v>21</v>
      </c>
      <c r="E627" s="54" t="s">
        <v>57</v>
      </c>
      <c r="F627" s="59">
        <v>7.9610000000000003</v>
      </c>
      <c r="G627" s="56"/>
    </row>
    <row r="628" spans="1:7">
      <c r="A628" s="48" t="s">
        <v>135</v>
      </c>
      <c r="B628" s="76" t="s">
        <v>425</v>
      </c>
      <c r="C628" s="82" t="s">
        <v>739</v>
      </c>
      <c r="D628" s="53" t="s">
        <v>21</v>
      </c>
      <c r="E628" s="54" t="s">
        <v>57</v>
      </c>
      <c r="F628" s="59">
        <v>8.5050000000000008</v>
      </c>
      <c r="G628" s="56"/>
    </row>
    <row r="629" spans="1:7">
      <c r="A629" s="48" t="s">
        <v>135</v>
      </c>
      <c r="B629" s="76" t="s">
        <v>426</v>
      </c>
      <c r="C629" s="82" t="s">
        <v>739</v>
      </c>
      <c r="D629" s="53" t="s">
        <v>21</v>
      </c>
      <c r="E629" s="54" t="s">
        <v>57</v>
      </c>
      <c r="F629" s="59">
        <v>27.088999999999999</v>
      </c>
      <c r="G629" s="56"/>
    </row>
    <row r="630" spans="1:7">
      <c r="A630" s="48" t="s">
        <v>135</v>
      </c>
      <c r="B630" s="76" t="s">
        <v>427</v>
      </c>
      <c r="C630" s="82" t="s">
        <v>739</v>
      </c>
      <c r="D630" s="53" t="s">
        <v>21</v>
      </c>
      <c r="E630" s="54" t="s">
        <v>57</v>
      </c>
      <c r="F630" s="59">
        <v>2.4609999999999999</v>
      </c>
      <c r="G630" s="56"/>
    </row>
    <row r="631" spans="1:7">
      <c r="A631" s="48" t="s">
        <v>135</v>
      </c>
      <c r="B631" s="76" t="s">
        <v>428</v>
      </c>
      <c r="C631" s="82" t="s">
        <v>739</v>
      </c>
      <c r="D631" s="53" t="s">
        <v>21</v>
      </c>
      <c r="E631" s="54" t="s">
        <v>57</v>
      </c>
      <c r="F631" s="59">
        <v>2.04</v>
      </c>
      <c r="G631" s="56"/>
    </row>
    <row r="632" spans="1:7">
      <c r="A632" s="48" t="s">
        <v>135</v>
      </c>
      <c r="B632" s="76" t="s">
        <v>429</v>
      </c>
      <c r="C632" s="82" t="s">
        <v>739</v>
      </c>
      <c r="D632" s="53" t="s">
        <v>21</v>
      </c>
      <c r="E632" s="54" t="s">
        <v>57</v>
      </c>
      <c r="F632" s="59">
        <v>1.4550000000000001</v>
      </c>
      <c r="G632" s="56"/>
    </row>
    <row r="633" spans="1:7">
      <c r="A633" s="48" t="s">
        <v>135</v>
      </c>
      <c r="B633" s="76" t="s">
        <v>430</v>
      </c>
      <c r="C633" s="82" t="s">
        <v>739</v>
      </c>
      <c r="D633" s="53" t="s">
        <v>21</v>
      </c>
      <c r="E633" s="54" t="s">
        <v>57</v>
      </c>
      <c r="F633" s="59">
        <v>3.7709999999999999</v>
      </c>
      <c r="G633" s="56"/>
    </row>
    <row r="634" spans="1:7">
      <c r="A634" s="48" t="s">
        <v>135</v>
      </c>
      <c r="B634" s="76" t="s">
        <v>431</v>
      </c>
      <c r="C634" s="82" t="s">
        <v>739</v>
      </c>
      <c r="D634" s="53" t="s">
        <v>21</v>
      </c>
      <c r="E634" s="54" t="s">
        <v>57</v>
      </c>
      <c r="F634" s="59">
        <v>3.3290000000000002</v>
      </c>
      <c r="G634" s="56"/>
    </row>
    <row r="635" spans="1:7">
      <c r="A635" s="48" t="s">
        <v>135</v>
      </c>
      <c r="B635" s="76" t="s">
        <v>432</v>
      </c>
      <c r="C635" s="82" t="s">
        <v>739</v>
      </c>
      <c r="D635" s="53" t="s">
        <v>21</v>
      </c>
      <c r="E635" s="50" t="s">
        <v>20</v>
      </c>
      <c r="F635" s="59">
        <v>6.9279999999999999</v>
      </c>
      <c r="G635" s="56"/>
    </row>
    <row r="636" spans="1:7">
      <c r="A636" s="48" t="s">
        <v>160</v>
      </c>
      <c r="B636" s="76" t="s">
        <v>433</v>
      </c>
      <c r="C636" s="48"/>
      <c r="D636" s="53" t="s">
        <v>21</v>
      </c>
      <c r="E636" s="50" t="s">
        <v>20</v>
      </c>
      <c r="F636" s="59">
        <v>45.951000000000001</v>
      </c>
      <c r="G636" s="56"/>
    </row>
    <row r="637" spans="1:7">
      <c r="A637" s="48" t="s">
        <v>160</v>
      </c>
      <c r="B637" s="76" t="s">
        <v>434</v>
      </c>
      <c r="C637" s="48"/>
      <c r="D637" s="53" t="s">
        <v>21</v>
      </c>
      <c r="E637" s="50" t="s">
        <v>20</v>
      </c>
      <c r="F637" s="59">
        <v>89.302000000000007</v>
      </c>
      <c r="G637" s="56"/>
    </row>
    <row r="638" spans="1:7">
      <c r="A638" s="48" t="s">
        <v>160</v>
      </c>
      <c r="B638" s="76" t="s">
        <v>435</v>
      </c>
      <c r="C638" s="48"/>
      <c r="D638" s="53" t="s">
        <v>21</v>
      </c>
      <c r="E638" s="50" t="s">
        <v>20</v>
      </c>
      <c r="F638" s="59">
        <v>95.653999999999996</v>
      </c>
      <c r="G638" s="56"/>
    </row>
    <row r="639" spans="1:7">
      <c r="A639" s="48" t="s">
        <v>436</v>
      </c>
      <c r="B639" s="76" t="s">
        <v>437</v>
      </c>
      <c r="C639" s="86" t="s">
        <v>741</v>
      </c>
      <c r="D639" s="49" t="s">
        <v>22</v>
      </c>
      <c r="E639" s="50" t="s">
        <v>20</v>
      </c>
      <c r="F639" s="59">
        <v>1.339</v>
      </c>
      <c r="G639" s="56"/>
    </row>
    <row r="640" spans="1:7">
      <c r="A640" s="48" t="s">
        <v>436</v>
      </c>
      <c r="B640" s="76" t="s">
        <v>438</v>
      </c>
      <c r="C640" s="86" t="s">
        <v>742</v>
      </c>
      <c r="D640" s="53" t="s">
        <v>21</v>
      </c>
      <c r="E640" s="50" t="s">
        <v>20</v>
      </c>
      <c r="F640" s="59">
        <v>2.6120000000000001</v>
      </c>
      <c r="G640" s="56"/>
    </row>
    <row r="641" spans="1:8">
      <c r="A641" s="48" t="s">
        <v>436</v>
      </c>
      <c r="B641" s="76" t="s">
        <v>439</v>
      </c>
      <c r="C641" s="86" t="s">
        <v>743</v>
      </c>
      <c r="D641" s="53" t="s">
        <v>21</v>
      </c>
      <c r="E641" s="54" t="s">
        <v>57</v>
      </c>
      <c r="F641" s="59">
        <v>0.60199999999999998</v>
      </c>
      <c r="G641" s="56"/>
    </row>
    <row r="642" spans="1:8">
      <c r="A642" s="48" t="s">
        <v>436</v>
      </c>
      <c r="B642" s="76" t="s">
        <v>440</v>
      </c>
      <c r="C642" s="86" t="s">
        <v>743</v>
      </c>
      <c r="D642" s="53" t="s">
        <v>21</v>
      </c>
      <c r="E642" s="54" t="s">
        <v>57</v>
      </c>
      <c r="F642" s="59">
        <v>2.4470000000000001</v>
      </c>
      <c r="G642" s="56"/>
    </row>
    <row r="643" spans="1:8">
      <c r="A643" s="48" t="s">
        <v>436</v>
      </c>
      <c r="B643" s="76" t="s">
        <v>441</v>
      </c>
      <c r="C643" s="86" t="s">
        <v>742</v>
      </c>
      <c r="D643" s="49" t="s">
        <v>22</v>
      </c>
      <c r="E643" s="50" t="s">
        <v>20</v>
      </c>
      <c r="F643" s="59">
        <v>2.2810000000000001</v>
      </c>
      <c r="G643" s="56"/>
    </row>
    <row r="644" spans="1:8">
      <c r="A644" s="48" t="s">
        <v>436</v>
      </c>
      <c r="B644" s="76" t="s">
        <v>442</v>
      </c>
      <c r="C644" s="86" t="s">
        <v>743</v>
      </c>
      <c r="D644" s="49" t="s">
        <v>22</v>
      </c>
      <c r="E644" s="50" t="s">
        <v>20</v>
      </c>
      <c r="F644" s="59">
        <v>1.603</v>
      </c>
      <c r="G644" s="56"/>
    </row>
    <row r="645" spans="1:8">
      <c r="A645" s="48" t="s">
        <v>436</v>
      </c>
      <c r="B645" s="76" t="s">
        <v>443</v>
      </c>
      <c r="C645" s="86" t="s">
        <v>743</v>
      </c>
      <c r="D645" s="49" t="s">
        <v>22</v>
      </c>
      <c r="E645" s="50" t="s">
        <v>20</v>
      </c>
      <c r="F645" s="59">
        <v>3.7280000000000002</v>
      </c>
      <c r="G645" s="1"/>
    </row>
    <row r="646" spans="1:8">
      <c r="A646" s="48" t="s">
        <v>436</v>
      </c>
      <c r="B646" s="76" t="s">
        <v>444</v>
      </c>
      <c r="C646" s="86" t="s">
        <v>744</v>
      </c>
      <c r="D646" s="53" t="s">
        <v>21</v>
      </c>
      <c r="E646" s="54" t="s">
        <v>57</v>
      </c>
      <c r="F646" s="59">
        <v>17.280999999999999</v>
      </c>
      <c r="G646" s="56"/>
    </row>
    <row r="647" spans="1:8">
      <c r="A647" s="48" t="s">
        <v>436</v>
      </c>
      <c r="B647" s="76" t="s">
        <v>445</v>
      </c>
      <c r="C647" s="86" t="s">
        <v>745</v>
      </c>
      <c r="D647" s="53" t="s">
        <v>21</v>
      </c>
      <c r="E647" s="50" t="s">
        <v>20</v>
      </c>
      <c r="F647" s="59">
        <v>8.59</v>
      </c>
      <c r="G647" s="56"/>
    </row>
    <row r="648" spans="1:8">
      <c r="A648" s="48" t="s">
        <v>436</v>
      </c>
      <c r="B648" s="76" t="s">
        <v>446</v>
      </c>
      <c r="C648" s="86" t="s">
        <v>746</v>
      </c>
      <c r="D648" s="53" t="s">
        <v>21</v>
      </c>
      <c r="E648" s="50" t="s">
        <v>20</v>
      </c>
      <c r="F648" s="59">
        <v>9.5169999999999995</v>
      </c>
      <c r="G648" s="56"/>
    </row>
    <row r="649" spans="1:8">
      <c r="A649" s="48" t="s">
        <v>436</v>
      </c>
      <c r="B649" s="76" t="s">
        <v>447</v>
      </c>
      <c r="C649" s="86" t="s">
        <v>747</v>
      </c>
      <c r="D649" s="49" t="s">
        <v>22</v>
      </c>
      <c r="E649" s="54" t="s">
        <v>57</v>
      </c>
      <c r="F649" s="59">
        <v>1.796</v>
      </c>
      <c r="G649" s="56"/>
    </row>
    <row r="650" spans="1:8">
      <c r="A650" s="48" t="s">
        <v>436</v>
      </c>
      <c r="B650" s="76" t="s">
        <v>448</v>
      </c>
      <c r="C650" s="86" t="s">
        <v>747</v>
      </c>
      <c r="D650" s="53" t="s">
        <v>21</v>
      </c>
      <c r="E650" s="50" t="s">
        <v>20</v>
      </c>
      <c r="F650" s="59">
        <v>1.4510000000000001</v>
      </c>
      <c r="G650" s="56"/>
    </row>
    <row r="651" spans="1:8">
      <c r="A651" s="48" t="s">
        <v>436</v>
      </c>
      <c r="B651" s="76" t="s">
        <v>167</v>
      </c>
      <c r="C651" s="86" t="s">
        <v>747</v>
      </c>
      <c r="D651" s="53" t="s">
        <v>21</v>
      </c>
      <c r="E651" s="54" t="s">
        <v>57</v>
      </c>
      <c r="F651" s="59">
        <v>8.8249999999999993</v>
      </c>
      <c r="G651" s="56"/>
    </row>
    <row r="652" spans="1:8">
      <c r="A652" s="48" t="s">
        <v>436</v>
      </c>
      <c r="B652" s="76" t="s">
        <v>168</v>
      </c>
      <c r="C652" s="86" t="s">
        <v>747</v>
      </c>
      <c r="D652" s="49" t="s">
        <v>22</v>
      </c>
      <c r="E652" s="54" t="s">
        <v>57</v>
      </c>
      <c r="F652" s="59">
        <v>5.0380000000000003</v>
      </c>
      <c r="G652" s="56"/>
    </row>
    <row r="653" spans="1:8">
      <c r="A653" s="48" t="s">
        <v>96</v>
      </c>
      <c r="B653" s="76" t="s">
        <v>449</v>
      </c>
      <c r="C653" s="86" t="s">
        <v>748</v>
      </c>
      <c r="D653" s="53" t="s">
        <v>21</v>
      </c>
      <c r="E653" s="54" t="s">
        <v>57</v>
      </c>
      <c r="F653" s="59">
        <v>2.8140000000000001</v>
      </c>
      <c r="G653" s="56"/>
    </row>
    <row r="654" spans="1:8" ht="15.75" thickBot="1">
      <c r="A654" s="56"/>
      <c r="B654" s="77"/>
      <c r="C654" s="56"/>
      <c r="D654" s="68"/>
      <c r="E654" s="67"/>
      <c r="F654" s="57"/>
      <c r="G654" s="56"/>
      <c r="H654" s="31"/>
    </row>
    <row r="655" spans="1:8" ht="15.75" thickBot="1">
      <c r="A655" s="120"/>
      <c r="B655" s="121"/>
      <c r="C655" s="121"/>
      <c r="D655" s="121"/>
      <c r="E655" s="122"/>
      <c r="F655" s="45">
        <f>F653+F652+F651+F650+F649+F648+F647+F646+F645+F644+F643+F642+F641+F640+F639+F638+F637+F636+F635+F634+F633+F632+F631+F630+F629+F628+F627+F626+F625+F624+F623+F622+F621+F620+F619+F618+F617+F616+F615+F614+F613+F612+F611+F610+F609+F608+F607+F606+F605+F604+F603+F602+F601+F600+F599</f>
        <v>499.30500000000006</v>
      </c>
      <c r="G655" s="66"/>
      <c r="H655" s="31"/>
    </row>
    <row r="656" spans="1:8" ht="15.75">
      <c r="A656" s="41" t="s">
        <v>308</v>
      </c>
      <c r="B656" s="74"/>
      <c r="C656" s="29"/>
      <c r="D656" s="29"/>
      <c r="E656" s="29"/>
      <c r="F656" s="35"/>
      <c r="G656" s="29"/>
      <c r="H656" s="31"/>
    </row>
    <row r="657" spans="1:8">
      <c r="A657" s="29" t="s">
        <v>473</v>
      </c>
      <c r="B657" s="74"/>
      <c r="C657" s="29"/>
      <c r="D657" s="29"/>
      <c r="E657" s="29"/>
      <c r="F657" s="35"/>
      <c r="G657" s="29"/>
      <c r="H657" s="31"/>
    </row>
    <row r="658" spans="1:8">
      <c r="A658" s="29" t="s">
        <v>474</v>
      </c>
      <c r="B658" s="74"/>
      <c r="C658" s="29"/>
      <c r="D658" s="29"/>
      <c r="E658" s="29"/>
      <c r="F658" s="35"/>
      <c r="G658" s="29"/>
      <c r="H658" s="31"/>
    </row>
    <row r="659" spans="1:8" ht="15.75" thickBot="1">
      <c r="A659" s="29"/>
      <c r="B659" s="74"/>
      <c r="C659" s="29"/>
      <c r="D659" s="29"/>
      <c r="E659" s="29"/>
      <c r="F659" s="35"/>
      <c r="G659" s="29"/>
      <c r="H659" s="31">
        <f>F620+F619+F618+F617+F616+F615+F614+F613+F612+F611+F610+F609+F608+F607+F606+F605+F604+F603+F602+F601+F600+F599</f>
        <v>97.849000000000004</v>
      </c>
    </row>
    <row r="660" spans="1:8" ht="19.5" thickBot="1">
      <c r="A660" s="103" t="s">
        <v>143</v>
      </c>
      <c r="B660" s="104"/>
      <c r="C660" s="104"/>
      <c r="D660" s="104"/>
      <c r="E660" s="104"/>
      <c r="F660" s="104"/>
      <c r="G660" s="105"/>
      <c r="H660" s="31"/>
    </row>
    <row r="661" spans="1:8" ht="15.75" thickBot="1">
      <c r="A661" s="120" t="s">
        <v>148</v>
      </c>
      <c r="B661" s="121"/>
      <c r="C661" s="121"/>
      <c r="D661" s="121"/>
      <c r="E661" s="121"/>
      <c r="F661" s="121"/>
      <c r="G661" s="122"/>
    </row>
    <row r="662" spans="1:8" ht="16.5" thickBot="1">
      <c r="A662" s="22" t="s">
        <v>10</v>
      </c>
      <c r="B662" s="70" t="s">
        <v>6</v>
      </c>
      <c r="C662" s="7" t="s">
        <v>5</v>
      </c>
      <c r="D662" s="7" t="s">
        <v>7</v>
      </c>
      <c r="E662" s="7" t="s">
        <v>8</v>
      </c>
      <c r="F662" s="7" t="s">
        <v>9</v>
      </c>
      <c r="G662" s="19" t="s">
        <v>11</v>
      </c>
    </row>
    <row r="663" spans="1:8">
      <c r="A663" s="1" t="s">
        <v>144</v>
      </c>
      <c r="B663" s="71" t="s">
        <v>398</v>
      </c>
      <c r="C663" s="82" t="s">
        <v>749</v>
      </c>
      <c r="D663" s="1" t="s">
        <v>22</v>
      </c>
      <c r="E663" s="10" t="s">
        <v>20</v>
      </c>
      <c r="F663" s="9">
        <v>21.335000000000001</v>
      </c>
      <c r="G663" s="1"/>
    </row>
    <row r="664" spans="1:8">
      <c r="A664" s="1" t="s">
        <v>144</v>
      </c>
      <c r="B664" s="71" t="s">
        <v>399</v>
      </c>
      <c r="C664" s="82" t="s">
        <v>750</v>
      </c>
      <c r="D664" s="1" t="s">
        <v>21</v>
      </c>
      <c r="E664" s="10" t="s">
        <v>20</v>
      </c>
      <c r="F664" s="9">
        <v>24.902999999999999</v>
      </c>
      <c r="G664" s="1"/>
    </row>
    <row r="665" spans="1:8">
      <c r="A665" s="1" t="s">
        <v>144</v>
      </c>
      <c r="B665" s="71" t="s">
        <v>400</v>
      </c>
      <c r="C665" s="82" t="s">
        <v>751</v>
      </c>
      <c r="D665" s="1" t="s">
        <v>22</v>
      </c>
      <c r="E665" s="10" t="s">
        <v>20</v>
      </c>
      <c r="F665" s="9">
        <v>16.355</v>
      </c>
      <c r="G665" s="1"/>
    </row>
    <row r="666" spans="1:8">
      <c r="A666" s="1" t="s">
        <v>144</v>
      </c>
      <c r="B666" s="71" t="s">
        <v>401</v>
      </c>
      <c r="C666" s="82" t="s">
        <v>693</v>
      </c>
      <c r="D666" s="1" t="s">
        <v>22</v>
      </c>
      <c r="E666" s="10" t="s">
        <v>20</v>
      </c>
      <c r="F666" s="9">
        <v>12.332000000000001</v>
      </c>
      <c r="G666" s="1"/>
    </row>
    <row r="667" spans="1:8" ht="15.75" thickBot="1">
      <c r="A667" s="1" t="s">
        <v>144</v>
      </c>
      <c r="B667" s="71" t="s">
        <v>402</v>
      </c>
      <c r="C667" s="82" t="s">
        <v>752</v>
      </c>
      <c r="D667" s="1" t="s">
        <v>21</v>
      </c>
      <c r="E667" s="10" t="s">
        <v>20</v>
      </c>
      <c r="F667" s="9">
        <v>5.2439999999999998</v>
      </c>
      <c r="G667" s="1"/>
    </row>
    <row r="668" spans="1:8" ht="15.75" thickBot="1">
      <c r="A668" s="120"/>
      <c r="B668" s="121"/>
      <c r="C668" s="121"/>
      <c r="D668" s="121"/>
      <c r="E668" s="122"/>
      <c r="F668" s="32">
        <f>F663+F664+F665+F666+F667</f>
        <v>80.169000000000011</v>
      </c>
      <c r="G668" s="38"/>
    </row>
    <row r="669" spans="1:8" ht="15.75">
      <c r="A669" s="29"/>
      <c r="B669" s="74"/>
      <c r="C669" s="29"/>
      <c r="D669" s="29"/>
      <c r="E669" s="29"/>
      <c r="F669" s="35"/>
      <c r="G669" s="29"/>
      <c r="H669" s="41" t="s">
        <v>309</v>
      </c>
    </row>
    <row r="670" spans="1:8">
      <c r="A670" s="29"/>
      <c r="B670" s="74"/>
      <c r="C670" s="29"/>
      <c r="D670" s="29"/>
      <c r="E670" s="29"/>
      <c r="F670" s="35"/>
      <c r="G670" s="29"/>
    </row>
    <row r="671" spans="1:8">
      <c r="A671" s="29"/>
      <c r="B671" s="74"/>
      <c r="C671" s="29"/>
      <c r="D671" s="29"/>
      <c r="E671" s="29"/>
      <c r="F671" s="35"/>
      <c r="G671" s="29"/>
    </row>
    <row r="672" spans="1:8" ht="15.75" thickBot="1">
      <c r="A672" s="29"/>
      <c r="B672" s="74"/>
      <c r="C672" s="29"/>
      <c r="D672" s="29"/>
      <c r="E672" s="29"/>
      <c r="F672" s="35"/>
      <c r="G672" s="29"/>
    </row>
    <row r="673" spans="1:8" ht="19.5" thickBot="1">
      <c r="A673" s="103" t="s">
        <v>145</v>
      </c>
      <c r="B673" s="104"/>
      <c r="C673" s="104"/>
      <c r="D673" s="104"/>
      <c r="E673" s="104"/>
      <c r="F673" s="104"/>
      <c r="G673" s="105"/>
    </row>
    <row r="674" spans="1:8" ht="15.75" thickBot="1">
      <c r="A674" s="120" t="s">
        <v>147</v>
      </c>
      <c r="B674" s="121"/>
      <c r="C674" s="121"/>
      <c r="D674" s="121"/>
      <c r="E674" s="121"/>
      <c r="F674" s="121"/>
      <c r="G674" s="122"/>
    </row>
    <row r="675" spans="1:8" ht="16.5" thickBot="1">
      <c r="A675" s="22" t="s">
        <v>10</v>
      </c>
      <c r="B675" s="70" t="s">
        <v>6</v>
      </c>
      <c r="C675" s="7" t="s">
        <v>5</v>
      </c>
      <c r="D675" s="7" t="s">
        <v>7</v>
      </c>
      <c r="E675" s="7" t="s">
        <v>8</v>
      </c>
      <c r="F675" s="7" t="s">
        <v>9</v>
      </c>
      <c r="G675" s="19" t="s">
        <v>11</v>
      </c>
    </row>
    <row r="676" spans="1:8">
      <c r="A676" s="1" t="s">
        <v>146</v>
      </c>
      <c r="B676" s="71" t="s">
        <v>408</v>
      </c>
      <c r="C676" s="82" t="s">
        <v>753</v>
      </c>
      <c r="D676" s="1" t="s">
        <v>232</v>
      </c>
      <c r="E676" s="10" t="s">
        <v>117</v>
      </c>
      <c r="F676" s="9">
        <v>3.0529999999999999</v>
      </c>
      <c r="G676" s="1"/>
    </row>
    <row r="677" spans="1:8">
      <c r="A677" s="1" t="s">
        <v>146</v>
      </c>
      <c r="B677" s="71" t="s">
        <v>409</v>
      </c>
      <c r="C677" s="82" t="s">
        <v>568</v>
      </c>
      <c r="D677" s="1" t="s">
        <v>21</v>
      </c>
      <c r="E677" s="10" t="s">
        <v>41</v>
      </c>
      <c r="F677" s="9">
        <v>6.5060000000000002</v>
      </c>
      <c r="G677" s="1"/>
    </row>
    <row r="678" spans="1:8" ht="15.75" thickBot="1">
      <c r="A678" s="1" t="s">
        <v>146</v>
      </c>
      <c r="B678" s="71" t="s">
        <v>410</v>
      </c>
      <c r="C678" s="82" t="s">
        <v>568</v>
      </c>
      <c r="D678" s="1" t="s">
        <v>232</v>
      </c>
      <c r="E678" s="10" t="s">
        <v>41</v>
      </c>
      <c r="F678" s="9">
        <v>10.762</v>
      </c>
      <c r="G678" s="1"/>
    </row>
    <row r="679" spans="1:8" ht="15.75" thickBot="1">
      <c r="A679" s="120"/>
      <c r="B679" s="121"/>
      <c r="C679" s="121"/>
      <c r="D679" s="121"/>
      <c r="E679" s="122"/>
      <c r="F679" s="32">
        <f>F676+F677+F678</f>
        <v>20.321000000000002</v>
      </c>
      <c r="G679" s="38"/>
    </row>
    <row r="680" spans="1:8" ht="15.75" thickBot="1">
      <c r="A680" s="120" t="s">
        <v>149</v>
      </c>
      <c r="B680" s="121"/>
      <c r="C680" s="121"/>
      <c r="D680" s="121"/>
      <c r="E680" s="121"/>
      <c r="F680" s="121"/>
      <c r="G680" s="122"/>
    </row>
    <row r="681" spans="1:8" ht="16.5" thickBot="1">
      <c r="A681" s="22" t="s">
        <v>10</v>
      </c>
      <c r="B681" s="70" t="s">
        <v>6</v>
      </c>
      <c r="C681" s="7" t="s">
        <v>5</v>
      </c>
      <c r="D681" s="7" t="s">
        <v>7</v>
      </c>
      <c r="E681" s="7" t="s">
        <v>8</v>
      </c>
      <c r="F681" s="7" t="s">
        <v>9</v>
      </c>
      <c r="G681" s="19" t="s">
        <v>11</v>
      </c>
    </row>
    <row r="682" spans="1:8" ht="15.75">
      <c r="A682" s="1" t="s">
        <v>146</v>
      </c>
      <c r="B682" s="71" t="s">
        <v>182</v>
      </c>
      <c r="C682" s="82" t="s">
        <v>754</v>
      </c>
      <c r="D682" s="1" t="s">
        <v>21</v>
      </c>
      <c r="E682" s="10" t="s">
        <v>41</v>
      </c>
      <c r="F682" s="9">
        <v>23.731999999999999</v>
      </c>
      <c r="G682" s="1"/>
      <c r="H682" s="41" t="s">
        <v>310</v>
      </c>
    </row>
    <row r="683" spans="1:8" ht="15.75">
      <c r="A683" s="1" t="s">
        <v>146</v>
      </c>
      <c r="B683" s="71" t="s">
        <v>183</v>
      </c>
      <c r="C683" s="82" t="s">
        <v>755</v>
      </c>
      <c r="D683" s="1" t="s">
        <v>19</v>
      </c>
      <c r="E683" s="10" t="s">
        <v>42</v>
      </c>
      <c r="F683" s="9">
        <v>2.2759999999999998</v>
      </c>
      <c r="G683" s="1"/>
      <c r="H683" s="60">
        <f>F677+F678</f>
        <v>17.268000000000001</v>
      </c>
    </row>
    <row r="684" spans="1:8" ht="15.75" thickBot="1">
      <c r="A684" s="1" t="s">
        <v>146</v>
      </c>
      <c r="B684" s="71" t="s">
        <v>184</v>
      </c>
      <c r="C684" s="82" t="s">
        <v>599</v>
      </c>
      <c r="D684" s="1" t="s">
        <v>19</v>
      </c>
      <c r="E684" s="10" t="s">
        <v>117</v>
      </c>
      <c r="F684" s="9">
        <v>39.152999999999999</v>
      </c>
      <c r="G684" s="1"/>
      <c r="H684" s="31">
        <f>F676</f>
        <v>3.0529999999999999</v>
      </c>
    </row>
    <row r="685" spans="1:8" ht="15.75" thickBot="1">
      <c r="A685" s="120"/>
      <c r="B685" s="121"/>
      <c r="C685" s="121"/>
      <c r="D685" s="121"/>
      <c r="E685" s="122"/>
      <c r="F685" s="32">
        <f>F682+F683+F684</f>
        <v>65.161000000000001</v>
      </c>
      <c r="G685" s="38"/>
    </row>
    <row r="686" spans="1:8" ht="15.75" thickBot="1">
      <c r="A686" s="120" t="s">
        <v>150</v>
      </c>
      <c r="B686" s="121"/>
      <c r="C686" s="121"/>
      <c r="D686" s="121"/>
      <c r="E686" s="121"/>
      <c r="F686" s="121"/>
      <c r="G686" s="122"/>
    </row>
    <row r="687" spans="1:8" ht="16.5" thickBot="1">
      <c r="A687" s="22" t="s">
        <v>10</v>
      </c>
      <c r="B687" s="70" t="s">
        <v>6</v>
      </c>
      <c r="C687" s="7" t="s">
        <v>5</v>
      </c>
      <c r="D687" s="7" t="s">
        <v>7</v>
      </c>
      <c r="E687" s="7" t="s">
        <v>8</v>
      </c>
      <c r="F687" s="7" t="s">
        <v>9</v>
      </c>
      <c r="G687" s="19" t="s">
        <v>11</v>
      </c>
    </row>
    <row r="688" spans="1:8" ht="15.75">
      <c r="A688" s="1" t="s">
        <v>146</v>
      </c>
      <c r="B688" s="71" t="s">
        <v>191</v>
      </c>
      <c r="C688" s="82" t="s">
        <v>756</v>
      </c>
      <c r="D688" s="1" t="s">
        <v>21</v>
      </c>
      <c r="E688" s="10" t="s">
        <v>20</v>
      </c>
      <c r="F688" s="9">
        <v>5.0940000000000003</v>
      </c>
      <c r="G688" s="1"/>
      <c r="H688" s="41" t="s">
        <v>189</v>
      </c>
    </row>
    <row r="689" spans="1:11">
      <c r="A689" s="1" t="s">
        <v>146</v>
      </c>
      <c r="B689" s="71" t="s">
        <v>192</v>
      </c>
      <c r="C689" s="82" t="s">
        <v>756</v>
      </c>
      <c r="D689" s="1" t="s">
        <v>21</v>
      </c>
      <c r="E689" s="10" t="s">
        <v>20</v>
      </c>
      <c r="F689" s="9">
        <v>4.3760000000000003</v>
      </c>
      <c r="G689" s="1"/>
      <c r="H689" s="4" t="s">
        <v>185</v>
      </c>
    </row>
    <row r="690" spans="1:11">
      <c r="A690" s="1" t="s">
        <v>146</v>
      </c>
      <c r="B690" s="71" t="s">
        <v>209</v>
      </c>
      <c r="C690" s="82" t="s">
        <v>757</v>
      </c>
      <c r="D690" s="1" t="s">
        <v>19</v>
      </c>
      <c r="E690" s="10" t="s">
        <v>20</v>
      </c>
      <c r="F690" s="9">
        <v>16.591000000000001</v>
      </c>
      <c r="G690" s="1"/>
    </row>
    <row r="691" spans="1:11">
      <c r="A691" s="1" t="s">
        <v>146</v>
      </c>
      <c r="B691" s="71" t="s">
        <v>210</v>
      </c>
      <c r="C691" s="82" t="s">
        <v>758</v>
      </c>
      <c r="D691" s="1" t="s">
        <v>21</v>
      </c>
      <c r="E691" s="10" t="s">
        <v>20</v>
      </c>
      <c r="F691" s="9">
        <v>5.3</v>
      </c>
      <c r="G691" s="1"/>
    </row>
    <row r="692" spans="1:11" ht="15.75" customHeight="1">
      <c r="A692" s="1" t="s">
        <v>146</v>
      </c>
      <c r="B692" s="71" t="s">
        <v>211</v>
      </c>
      <c r="C692" s="82" t="s">
        <v>759</v>
      </c>
      <c r="D692" s="1" t="s">
        <v>19</v>
      </c>
      <c r="E692" s="10" t="s">
        <v>20</v>
      </c>
      <c r="F692" s="9">
        <v>8.1709999999999994</v>
      </c>
      <c r="G692" s="1"/>
    </row>
    <row r="693" spans="1:11" ht="14.25" customHeight="1">
      <c r="A693" s="1" t="s">
        <v>146</v>
      </c>
      <c r="B693" s="71" t="s">
        <v>193</v>
      </c>
      <c r="C693" s="82" t="s">
        <v>756</v>
      </c>
      <c r="D693" s="1" t="s">
        <v>21</v>
      </c>
      <c r="E693" s="10" t="s">
        <v>20</v>
      </c>
      <c r="F693" s="9">
        <v>4.8959999999999999</v>
      </c>
      <c r="G693" s="1"/>
    </row>
    <row r="694" spans="1:11" ht="15" customHeight="1">
      <c r="A694" s="1" t="s">
        <v>146</v>
      </c>
      <c r="B694" s="71" t="s">
        <v>194</v>
      </c>
      <c r="C694" s="82" t="s">
        <v>760</v>
      </c>
      <c r="D694" s="1" t="s">
        <v>22</v>
      </c>
      <c r="E694" s="10" t="s">
        <v>20</v>
      </c>
      <c r="F694" s="9">
        <v>1.905</v>
      </c>
      <c r="G694" s="1"/>
      <c r="H694" s="41" t="s">
        <v>189</v>
      </c>
    </row>
    <row r="695" spans="1:11">
      <c r="A695" s="1" t="s">
        <v>146</v>
      </c>
      <c r="B695" s="71" t="s">
        <v>195</v>
      </c>
      <c r="C695" s="82" t="s">
        <v>760</v>
      </c>
      <c r="D695" s="1" t="s">
        <v>19</v>
      </c>
      <c r="E695" s="10" t="s">
        <v>41</v>
      </c>
      <c r="F695" s="9">
        <v>3.2490000000000001</v>
      </c>
      <c r="G695" s="1"/>
      <c r="H695" s="4" t="s">
        <v>190</v>
      </c>
    </row>
    <row r="696" spans="1:11">
      <c r="A696" s="1" t="s">
        <v>146</v>
      </c>
      <c r="B696" s="71" t="s">
        <v>196</v>
      </c>
      <c r="C696" s="82" t="s">
        <v>760</v>
      </c>
      <c r="D696" s="1" t="s">
        <v>21</v>
      </c>
      <c r="E696" s="10" t="s">
        <v>20</v>
      </c>
      <c r="F696" s="9">
        <v>12.427</v>
      </c>
      <c r="G696" s="1"/>
    </row>
    <row r="697" spans="1:11">
      <c r="A697" s="1" t="s">
        <v>146</v>
      </c>
      <c r="B697" s="71" t="s">
        <v>197</v>
      </c>
      <c r="C697" s="82" t="s">
        <v>758</v>
      </c>
      <c r="D697" s="1" t="s">
        <v>21</v>
      </c>
      <c r="E697" s="10" t="s">
        <v>20</v>
      </c>
      <c r="F697" s="9">
        <v>41.713000000000001</v>
      </c>
      <c r="G697" s="1"/>
    </row>
    <row r="698" spans="1:11">
      <c r="A698" s="1" t="s">
        <v>146</v>
      </c>
      <c r="B698" s="71" t="s">
        <v>198</v>
      </c>
      <c r="C698" s="82" t="s">
        <v>758</v>
      </c>
      <c r="D698" s="1" t="s">
        <v>21</v>
      </c>
      <c r="E698" s="10" t="s">
        <v>20</v>
      </c>
      <c r="F698" s="9">
        <v>53.932000000000002</v>
      </c>
      <c r="G698" s="1"/>
      <c r="H698" s="31">
        <f>F695+F700+F701+F702</f>
        <v>7.7909999999999995</v>
      </c>
    </row>
    <row r="699" spans="1:11">
      <c r="A699" s="1" t="s">
        <v>146</v>
      </c>
      <c r="B699" s="71" t="s">
        <v>199</v>
      </c>
      <c r="C699" s="82" t="s">
        <v>756</v>
      </c>
      <c r="D699" s="1" t="s">
        <v>21</v>
      </c>
      <c r="E699" s="10" t="s">
        <v>20</v>
      </c>
      <c r="F699" s="9">
        <v>25.535</v>
      </c>
      <c r="G699" s="1"/>
      <c r="H699" s="31">
        <f>F717+F716+F715+F714+F713+F712+F711+F710+F709+F708+F707+F706+F705+F704+F703+F699+F698+F697+F696+F694+F693+F692+F691+F690+F689+F688</f>
        <v>249.43099999999998</v>
      </c>
      <c r="I699" s="31"/>
    </row>
    <row r="700" spans="1:11">
      <c r="A700" s="1" t="s">
        <v>146</v>
      </c>
      <c r="B700" s="71" t="s">
        <v>200</v>
      </c>
      <c r="C700" s="82" t="s">
        <v>760</v>
      </c>
      <c r="D700" s="1" t="s">
        <v>19</v>
      </c>
      <c r="E700" s="10" t="s">
        <v>41</v>
      </c>
      <c r="F700" s="9">
        <v>1.397</v>
      </c>
      <c r="G700" s="1"/>
      <c r="I700" s="31">
        <f>H698+H699</f>
        <v>257.22199999999998</v>
      </c>
    </row>
    <row r="701" spans="1:11">
      <c r="A701" s="1" t="s">
        <v>146</v>
      </c>
      <c r="B701" s="71" t="s">
        <v>201</v>
      </c>
      <c r="C701" s="82" t="s">
        <v>760</v>
      </c>
      <c r="D701" s="1" t="s">
        <v>19</v>
      </c>
      <c r="E701" s="10" t="s">
        <v>41</v>
      </c>
      <c r="F701" s="9">
        <v>1.714</v>
      </c>
      <c r="G701" s="1"/>
      <c r="I701" s="31"/>
    </row>
    <row r="702" spans="1:11">
      <c r="A702" s="1" t="s">
        <v>146</v>
      </c>
      <c r="B702" s="71" t="s">
        <v>202</v>
      </c>
      <c r="C702" s="82" t="s">
        <v>760</v>
      </c>
      <c r="D702" s="1" t="s">
        <v>19</v>
      </c>
      <c r="E702" s="10" t="s">
        <v>41</v>
      </c>
      <c r="F702" s="9">
        <v>1.431</v>
      </c>
      <c r="G702" s="1"/>
      <c r="K702" s="4"/>
    </row>
    <row r="703" spans="1:11">
      <c r="A703" s="1" t="s">
        <v>146</v>
      </c>
      <c r="B703" s="71" t="s">
        <v>203</v>
      </c>
      <c r="C703" s="82" t="s">
        <v>760</v>
      </c>
      <c r="D703" s="1" t="s">
        <v>22</v>
      </c>
      <c r="E703" s="10" t="s">
        <v>20</v>
      </c>
      <c r="F703" s="9">
        <v>0.91</v>
      </c>
      <c r="G703" s="1"/>
      <c r="H703" s="64"/>
    </row>
    <row r="704" spans="1:11">
      <c r="A704" s="1" t="s">
        <v>146</v>
      </c>
      <c r="B704" s="71" t="s">
        <v>204</v>
      </c>
      <c r="C704" s="82" t="s">
        <v>760</v>
      </c>
      <c r="D704" s="1" t="s">
        <v>22</v>
      </c>
      <c r="E704" s="10" t="s">
        <v>20</v>
      </c>
      <c r="F704" s="9">
        <v>1.2090000000000001</v>
      </c>
      <c r="G704" s="1"/>
    </row>
    <row r="705" spans="1:9">
      <c r="A705" s="1" t="s">
        <v>146</v>
      </c>
      <c r="B705" s="71" t="s">
        <v>205</v>
      </c>
      <c r="C705" s="82" t="s">
        <v>760</v>
      </c>
      <c r="D705" s="1" t="s">
        <v>21</v>
      </c>
      <c r="E705" s="10" t="s">
        <v>20</v>
      </c>
      <c r="F705" s="9">
        <v>12.055999999999999</v>
      </c>
      <c r="G705" s="1"/>
    </row>
    <row r="706" spans="1:9">
      <c r="A706" s="1" t="s">
        <v>146</v>
      </c>
      <c r="B706" s="71" t="s">
        <v>206</v>
      </c>
      <c r="C706" s="82" t="s">
        <v>760</v>
      </c>
      <c r="D706" s="1" t="s">
        <v>21</v>
      </c>
      <c r="E706" s="10" t="s">
        <v>20</v>
      </c>
      <c r="F706" s="9">
        <v>1.6910000000000001</v>
      </c>
      <c r="G706" s="1"/>
    </row>
    <row r="707" spans="1:9">
      <c r="A707" s="1" t="s">
        <v>146</v>
      </c>
      <c r="B707" s="71" t="s">
        <v>207</v>
      </c>
      <c r="C707" s="82" t="s">
        <v>760</v>
      </c>
      <c r="D707" s="1" t="s">
        <v>21</v>
      </c>
      <c r="E707" s="10" t="s">
        <v>20</v>
      </c>
      <c r="F707" s="9">
        <v>2.2829999999999999</v>
      </c>
      <c r="G707" s="1"/>
    </row>
    <row r="708" spans="1:9">
      <c r="A708" s="1" t="s">
        <v>146</v>
      </c>
      <c r="B708" s="71" t="s">
        <v>208</v>
      </c>
      <c r="C708" s="82" t="s">
        <v>760</v>
      </c>
      <c r="D708" s="1" t="s">
        <v>21</v>
      </c>
      <c r="E708" s="10" t="s">
        <v>20</v>
      </c>
      <c r="F708" s="9">
        <v>9.5540000000000003</v>
      </c>
      <c r="G708" s="1"/>
    </row>
    <row r="709" spans="1:9">
      <c r="A709" s="1" t="s">
        <v>146</v>
      </c>
      <c r="B709" s="71" t="s">
        <v>500</v>
      </c>
      <c r="C709" s="82" t="s">
        <v>760</v>
      </c>
      <c r="D709" s="1" t="s">
        <v>19</v>
      </c>
      <c r="E709" s="10" t="s">
        <v>20</v>
      </c>
      <c r="F709" s="9">
        <v>4.7140000000000004</v>
      </c>
      <c r="G709" s="1"/>
    </row>
    <row r="710" spans="1:9">
      <c r="A710" s="1" t="s">
        <v>146</v>
      </c>
      <c r="B710" s="71" t="s">
        <v>501</v>
      </c>
      <c r="C710" s="82" t="s">
        <v>753</v>
      </c>
      <c r="D710" s="1" t="s">
        <v>21</v>
      </c>
      <c r="E710" s="10" t="s">
        <v>20</v>
      </c>
      <c r="F710" s="9">
        <v>1.9</v>
      </c>
      <c r="G710" s="1"/>
    </row>
    <row r="711" spans="1:9">
      <c r="A711" s="1" t="s">
        <v>146</v>
      </c>
      <c r="B711" s="71" t="s">
        <v>502</v>
      </c>
      <c r="C711" s="82" t="s">
        <v>753</v>
      </c>
      <c r="D711" s="1" t="s">
        <v>21</v>
      </c>
      <c r="E711" s="10" t="s">
        <v>20</v>
      </c>
      <c r="F711" s="9">
        <v>9.2509999999999994</v>
      </c>
      <c r="G711" s="1"/>
    </row>
    <row r="712" spans="1:9">
      <c r="A712" s="1" t="s">
        <v>146</v>
      </c>
      <c r="B712" s="71" t="s">
        <v>503</v>
      </c>
      <c r="C712" s="82" t="s">
        <v>753</v>
      </c>
      <c r="D712" s="1" t="s">
        <v>21</v>
      </c>
      <c r="E712" s="10" t="s">
        <v>20</v>
      </c>
      <c r="F712" s="9">
        <v>0.9</v>
      </c>
      <c r="G712" s="1"/>
    </row>
    <row r="713" spans="1:9">
      <c r="A713" s="1" t="s">
        <v>146</v>
      </c>
      <c r="B713" s="71" t="s">
        <v>504</v>
      </c>
      <c r="C713" s="82" t="s">
        <v>753</v>
      </c>
      <c r="D713" s="1" t="s">
        <v>21</v>
      </c>
      <c r="E713" s="10" t="s">
        <v>20</v>
      </c>
      <c r="F713" s="9">
        <v>5.5110000000000001</v>
      </c>
      <c r="G713" s="1"/>
      <c r="I713" s="31"/>
    </row>
    <row r="714" spans="1:9">
      <c r="A714" s="1" t="s">
        <v>146</v>
      </c>
      <c r="B714" s="71" t="s">
        <v>505</v>
      </c>
      <c r="C714" s="82" t="s">
        <v>753</v>
      </c>
      <c r="D714" s="1" t="s">
        <v>21</v>
      </c>
      <c r="E714" s="10" t="s">
        <v>20</v>
      </c>
      <c r="F714" s="9">
        <v>0.6</v>
      </c>
      <c r="G714" s="1"/>
    </row>
    <row r="715" spans="1:9">
      <c r="A715" s="1" t="s">
        <v>146</v>
      </c>
      <c r="B715" s="71" t="s">
        <v>187</v>
      </c>
      <c r="C715" s="82" t="s">
        <v>758</v>
      </c>
      <c r="D715" s="1" t="s">
        <v>19</v>
      </c>
      <c r="E715" s="10" t="s">
        <v>20</v>
      </c>
      <c r="F715" s="9">
        <v>12.099</v>
      </c>
      <c r="G715" s="1"/>
    </row>
    <row r="716" spans="1:9">
      <c r="A716" s="1" t="s">
        <v>146</v>
      </c>
      <c r="B716" s="71" t="s">
        <v>506</v>
      </c>
      <c r="C716" s="82" t="s">
        <v>758</v>
      </c>
      <c r="D716" s="1" t="s">
        <v>19</v>
      </c>
      <c r="E716" s="10" t="s">
        <v>20</v>
      </c>
      <c r="F716" s="9">
        <v>4.2350000000000003</v>
      </c>
      <c r="G716" s="1"/>
    </row>
    <row r="717" spans="1:9" ht="15.75" thickBot="1">
      <c r="A717" s="1" t="s">
        <v>146</v>
      </c>
      <c r="B717" s="71" t="s">
        <v>290</v>
      </c>
      <c r="C717" s="82" t="s">
        <v>758</v>
      </c>
      <c r="D717" s="1" t="s">
        <v>19</v>
      </c>
      <c r="E717" s="10" t="s">
        <v>20</v>
      </c>
      <c r="F717" s="9">
        <v>2.5779999999999998</v>
      </c>
      <c r="G717" s="1"/>
    </row>
    <row r="718" spans="1:9" ht="15.75" thickBot="1">
      <c r="A718" s="120"/>
      <c r="B718" s="121"/>
      <c r="C718" s="121"/>
      <c r="D718" s="121"/>
      <c r="E718" s="122"/>
      <c r="F718" s="32">
        <f>F717+F716+F715+F714+F713+F712+F711+F710+F709+F708+F707+F706+F705+F704+F703+F702+F701+F700+F699+F698+F697+F696+F695+F694+F693+F692+F691+F690+F689+F688</f>
        <v>257.22199999999998</v>
      </c>
      <c r="G718" s="66"/>
    </row>
    <row r="719" spans="1:9" ht="15.75" thickBot="1">
      <c r="A719" s="120" t="s">
        <v>151</v>
      </c>
      <c r="B719" s="121"/>
      <c r="C719" s="121"/>
      <c r="D719" s="121"/>
      <c r="E719" s="121"/>
      <c r="F719" s="121"/>
      <c r="G719" s="122"/>
    </row>
    <row r="720" spans="1:9" ht="16.5" thickBot="1">
      <c r="A720" s="22" t="s">
        <v>10</v>
      </c>
      <c r="B720" s="70" t="s">
        <v>6</v>
      </c>
      <c r="C720" s="7" t="s">
        <v>5</v>
      </c>
      <c r="D720" s="7" t="s">
        <v>7</v>
      </c>
      <c r="E720" s="7" t="s">
        <v>8</v>
      </c>
      <c r="F720" s="7" t="s">
        <v>9</v>
      </c>
      <c r="G720" s="19" t="s">
        <v>11</v>
      </c>
    </row>
    <row r="721" spans="1:10">
      <c r="A721" s="1" t="s">
        <v>146</v>
      </c>
      <c r="B721" s="71" t="s">
        <v>186</v>
      </c>
      <c r="C721" s="82" t="s">
        <v>761</v>
      </c>
      <c r="D721" s="1" t="s">
        <v>21</v>
      </c>
      <c r="E721" s="40" t="s">
        <v>20</v>
      </c>
      <c r="F721" s="9">
        <v>73.397000000000006</v>
      </c>
      <c r="G721" s="1"/>
    </row>
    <row r="722" spans="1:10" ht="15.75" thickBot="1">
      <c r="A722" s="1" t="s">
        <v>146</v>
      </c>
      <c r="B722" s="71" t="s">
        <v>187</v>
      </c>
      <c r="C722" s="82" t="s">
        <v>758</v>
      </c>
      <c r="D722" s="1" t="s">
        <v>19</v>
      </c>
      <c r="E722" s="40" t="s">
        <v>20</v>
      </c>
      <c r="F722" s="9">
        <v>12.099</v>
      </c>
      <c r="G722" s="1"/>
    </row>
    <row r="723" spans="1:10" ht="15.75" thickBot="1">
      <c r="A723" s="120"/>
      <c r="B723" s="121"/>
      <c r="C723" s="121"/>
      <c r="D723" s="121"/>
      <c r="E723" s="122"/>
      <c r="F723" s="16">
        <f>F721+F722</f>
        <v>85.496000000000009</v>
      </c>
      <c r="G723" s="38"/>
    </row>
    <row r="724" spans="1:10" ht="15.75" thickBot="1">
      <c r="A724" s="120" t="s">
        <v>152</v>
      </c>
      <c r="B724" s="121"/>
      <c r="C724" s="121"/>
      <c r="D724" s="121"/>
      <c r="E724" s="121"/>
      <c r="F724" s="121"/>
      <c r="G724" s="122"/>
    </row>
    <row r="725" spans="1:10" ht="16.5" thickBot="1">
      <c r="A725" s="22" t="s">
        <v>10</v>
      </c>
      <c r="B725" s="70" t="s">
        <v>6</v>
      </c>
      <c r="C725" s="7" t="s">
        <v>5</v>
      </c>
      <c r="D725" s="7" t="s">
        <v>7</v>
      </c>
      <c r="E725" s="7" t="s">
        <v>8</v>
      </c>
      <c r="F725" s="7" t="s">
        <v>9</v>
      </c>
      <c r="G725" s="19" t="s">
        <v>11</v>
      </c>
      <c r="H725" s="31"/>
      <c r="J725" s="31"/>
    </row>
    <row r="726" spans="1:10">
      <c r="A726" s="1" t="s">
        <v>146</v>
      </c>
      <c r="B726" s="71" t="s">
        <v>380</v>
      </c>
      <c r="C726" s="82" t="s">
        <v>753</v>
      </c>
      <c r="D726" s="1" t="s">
        <v>19</v>
      </c>
      <c r="E726" s="10" t="s">
        <v>117</v>
      </c>
      <c r="F726" s="9">
        <v>19.259</v>
      </c>
      <c r="G726" s="1"/>
      <c r="H726" s="42"/>
    </row>
    <row r="727" spans="1:10" ht="15.75">
      <c r="A727" s="1" t="s">
        <v>146</v>
      </c>
      <c r="B727" s="71" t="s">
        <v>381</v>
      </c>
      <c r="C727" s="82" t="s">
        <v>756</v>
      </c>
      <c r="D727" s="1" t="s">
        <v>21</v>
      </c>
      <c r="E727" s="40" t="s">
        <v>20</v>
      </c>
      <c r="F727" s="9">
        <v>1.577</v>
      </c>
      <c r="G727" s="1"/>
      <c r="H727" s="41" t="s">
        <v>188</v>
      </c>
    </row>
    <row r="728" spans="1:10" ht="15.75" thickBot="1">
      <c r="A728" s="1" t="s">
        <v>146</v>
      </c>
      <c r="B728" s="71" t="s">
        <v>382</v>
      </c>
      <c r="C728" s="82" t="s">
        <v>756</v>
      </c>
      <c r="D728" s="1" t="s">
        <v>21</v>
      </c>
      <c r="E728" s="40" t="s">
        <v>20</v>
      </c>
      <c r="F728" s="9">
        <v>0.34699999999999998</v>
      </c>
      <c r="G728" s="1"/>
    </row>
    <row r="729" spans="1:10" ht="15.75" thickBot="1">
      <c r="A729" s="120"/>
      <c r="B729" s="121"/>
      <c r="C729" s="121"/>
      <c r="D729" s="121"/>
      <c r="E729" s="122"/>
      <c r="F729" s="32">
        <f>F726+F727+F728</f>
        <v>21.183</v>
      </c>
      <c r="G729" s="38"/>
    </row>
    <row r="730" spans="1:10" ht="15.75" thickBot="1">
      <c r="A730" s="120" t="s">
        <v>153</v>
      </c>
      <c r="B730" s="121"/>
      <c r="C730" s="121"/>
      <c r="D730" s="121"/>
      <c r="E730" s="121"/>
      <c r="F730" s="121"/>
      <c r="G730" s="122"/>
    </row>
    <row r="731" spans="1:10" ht="16.5" thickBot="1">
      <c r="A731" s="22" t="s">
        <v>10</v>
      </c>
      <c r="B731" s="70" t="s">
        <v>6</v>
      </c>
      <c r="C731" s="7" t="s">
        <v>5</v>
      </c>
      <c r="D731" s="7" t="s">
        <v>7</v>
      </c>
      <c r="E731" s="7" t="s">
        <v>8</v>
      </c>
      <c r="F731" s="7" t="s">
        <v>9</v>
      </c>
      <c r="G731" s="19" t="s">
        <v>11</v>
      </c>
    </row>
    <row r="732" spans="1:10" ht="15.75">
      <c r="A732" s="48" t="s">
        <v>146</v>
      </c>
      <c r="B732" s="76"/>
      <c r="C732" s="48"/>
      <c r="D732" s="48"/>
      <c r="E732" s="50"/>
      <c r="F732" s="59"/>
      <c r="G732" s="56"/>
      <c r="H732" s="41" t="s">
        <v>311</v>
      </c>
    </row>
    <row r="733" spans="1:10">
      <c r="A733" s="48"/>
      <c r="B733" s="76"/>
      <c r="C733" s="48"/>
      <c r="D733" s="48"/>
      <c r="E733" s="63"/>
      <c r="F733" s="59"/>
      <c r="G733" s="56"/>
    </row>
    <row r="734" spans="1:10">
      <c r="A734" s="1"/>
      <c r="B734" s="71"/>
      <c r="C734" s="1"/>
      <c r="D734" s="1"/>
      <c r="E734" s="50"/>
      <c r="F734" s="9"/>
      <c r="G734" s="1"/>
    </row>
    <row r="735" spans="1:10">
      <c r="A735" s="1"/>
      <c r="B735" s="71"/>
      <c r="C735" s="1"/>
      <c r="D735" s="1"/>
      <c r="E735" s="10"/>
      <c r="F735" s="9"/>
      <c r="G735" s="1"/>
    </row>
    <row r="736" spans="1:10">
      <c r="A736" s="1"/>
      <c r="B736" s="71"/>
      <c r="C736" s="1"/>
      <c r="D736" s="1"/>
      <c r="E736" s="1"/>
      <c r="F736" s="9"/>
      <c r="G736" s="1"/>
    </row>
    <row r="737" spans="1:8" ht="15.75" thickBot="1">
      <c r="A737" s="1"/>
      <c r="B737" s="71"/>
      <c r="C737" s="1"/>
      <c r="D737" s="1"/>
      <c r="E737" s="1"/>
      <c r="F737" s="9"/>
      <c r="G737" s="1"/>
    </row>
    <row r="738" spans="1:8" ht="16.5" thickBot="1">
      <c r="A738" s="120"/>
      <c r="B738" s="121"/>
      <c r="C738" s="121"/>
      <c r="D738" s="121"/>
      <c r="E738" s="122"/>
      <c r="F738" s="39"/>
      <c r="G738" s="38"/>
      <c r="H738" s="41" t="s">
        <v>312</v>
      </c>
    </row>
    <row r="739" spans="1:8" s="62" customFormat="1" ht="15.75" thickBot="1">
      <c r="A739" s="120" t="s">
        <v>154</v>
      </c>
      <c r="B739" s="121"/>
      <c r="C739" s="121"/>
      <c r="D739" s="121"/>
      <c r="E739" s="121"/>
      <c r="F739" s="121"/>
      <c r="G739" s="122"/>
      <c r="H739" s="61"/>
    </row>
    <row r="740" spans="1:8" s="62" customFormat="1" ht="16.5" thickBot="1">
      <c r="A740" s="22" t="s">
        <v>10</v>
      </c>
      <c r="B740" s="70" t="s">
        <v>6</v>
      </c>
      <c r="C740" s="7" t="s">
        <v>5</v>
      </c>
      <c r="D740" s="7" t="s">
        <v>7</v>
      </c>
      <c r="E740" s="7" t="s">
        <v>8</v>
      </c>
      <c r="F740" s="7" t="s">
        <v>9</v>
      </c>
      <c r="G740" s="19" t="s">
        <v>11</v>
      </c>
      <c r="H740" s="61"/>
    </row>
    <row r="741" spans="1:8">
      <c r="A741" s="1" t="s">
        <v>146</v>
      </c>
      <c r="B741" s="71"/>
      <c r="C741" s="1"/>
      <c r="D741" s="1"/>
      <c r="E741" s="1"/>
      <c r="F741" s="9"/>
      <c r="G741" s="1"/>
    </row>
    <row r="742" spans="1:8">
      <c r="A742" s="1"/>
      <c r="B742" s="71"/>
      <c r="C742" s="1"/>
      <c r="D742" s="1"/>
      <c r="E742" s="1"/>
      <c r="F742" s="9"/>
      <c r="G742" s="1"/>
    </row>
    <row r="743" spans="1:8">
      <c r="A743" s="1"/>
      <c r="B743" s="71"/>
      <c r="C743" s="1"/>
      <c r="D743" s="1"/>
      <c r="E743" s="1"/>
      <c r="F743" s="9"/>
      <c r="G743" s="1"/>
    </row>
    <row r="744" spans="1:8">
      <c r="A744" s="1"/>
      <c r="B744" s="71"/>
      <c r="C744" s="1"/>
      <c r="D744" s="1"/>
      <c r="E744" s="1"/>
      <c r="F744" s="9"/>
      <c r="G744" s="1"/>
    </row>
    <row r="745" spans="1:8">
      <c r="A745" s="1"/>
      <c r="B745" s="71"/>
      <c r="C745" s="1"/>
      <c r="D745" s="1"/>
      <c r="E745" s="1"/>
      <c r="F745" s="9"/>
      <c r="G745" s="1"/>
    </row>
    <row r="746" spans="1:8" ht="15.75" thickBot="1">
      <c r="A746" s="1"/>
      <c r="B746" s="71"/>
      <c r="C746" s="1"/>
      <c r="D746" s="1"/>
      <c r="E746" s="1"/>
      <c r="F746" s="9"/>
      <c r="G746" s="1"/>
      <c r="H746" s="4" t="s">
        <v>313</v>
      </c>
    </row>
    <row r="747" spans="1:8" ht="15.75" thickBot="1">
      <c r="A747" s="120"/>
      <c r="B747" s="121"/>
      <c r="C747" s="121"/>
      <c r="D747" s="121"/>
      <c r="E747" s="122"/>
      <c r="F747" s="16"/>
      <c r="G747" s="38"/>
    </row>
    <row r="748" spans="1:8" ht="15.75" thickBot="1">
      <c r="A748" s="120" t="s">
        <v>155</v>
      </c>
      <c r="B748" s="121"/>
      <c r="C748" s="121"/>
      <c r="D748" s="121"/>
      <c r="E748" s="121"/>
      <c r="F748" s="121"/>
      <c r="G748" s="122"/>
    </row>
    <row r="749" spans="1:8" ht="16.5" thickBot="1">
      <c r="A749" s="22" t="s">
        <v>10</v>
      </c>
      <c r="B749" s="70" t="s">
        <v>6</v>
      </c>
      <c r="C749" s="7" t="s">
        <v>5</v>
      </c>
      <c r="D749" s="7" t="s">
        <v>7</v>
      </c>
      <c r="E749" s="7" t="s">
        <v>8</v>
      </c>
      <c r="F749" s="7" t="s">
        <v>9</v>
      </c>
      <c r="G749" s="19" t="s">
        <v>11</v>
      </c>
    </row>
    <row r="750" spans="1:8">
      <c r="A750" s="1" t="s">
        <v>146</v>
      </c>
      <c r="B750" s="71" t="s">
        <v>475</v>
      </c>
      <c r="C750" s="82" t="s">
        <v>762</v>
      </c>
      <c r="D750" s="48" t="s">
        <v>19</v>
      </c>
      <c r="E750" s="10" t="s">
        <v>117</v>
      </c>
      <c r="F750" s="9">
        <v>0.626</v>
      </c>
      <c r="G750" s="1"/>
    </row>
    <row r="751" spans="1:8">
      <c r="A751" s="1" t="s">
        <v>146</v>
      </c>
      <c r="B751" s="71" t="s">
        <v>476</v>
      </c>
      <c r="C751" s="82" t="s">
        <v>762</v>
      </c>
      <c r="D751" s="48" t="s">
        <v>19</v>
      </c>
      <c r="E751" s="10" t="s">
        <v>117</v>
      </c>
      <c r="F751" s="9">
        <v>2.27</v>
      </c>
      <c r="G751" s="1"/>
    </row>
    <row r="752" spans="1:8">
      <c r="A752" s="1" t="s">
        <v>146</v>
      </c>
      <c r="B752" s="71" t="s">
        <v>477</v>
      </c>
      <c r="C752" s="82" t="s">
        <v>762</v>
      </c>
      <c r="D752" s="48" t="s">
        <v>19</v>
      </c>
      <c r="E752" s="10" t="s">
        <v>117</v>
      </c>
      <c r="F752" s="9">
        <v>5.3840000000000003</v>
      </c>
      <c r="G752" s="1"/>
    </row>
    <row r="753" spans="1:8">
      <c r="A753" s="1" t="s">
        <v>146</v>
      </c>
      <c r="B753" s="71" t="s">
        <v>478</v>
      </c>
      <c r="C753" s="82" t="s">
        <v>762</v>
      </c>
      <c r="D753" s="48" t="s">
        <v>19</v>
      </c>
      <c r="E753" s="10" t="s">
        <v>117</v>
      </c>
      <c r="F753" s="9">
        <v>6.3140000000000001</v>
      </c>
      <c r="G753" s="1"/>
    </row>
    <row r="754" spans="1:8">
      <c r="A754" s="1" t="s">
        <v>146</v>
      </c>
      <c r="B754" s="71" t="s">
        <v>479</v>
      </c>
      <c r="C754" s="82" t="s">
        <v>763</v>
      </c>
      <c r="D754" s="48" t="s">
        <v>19</v>
      </c>
      <c r="E754" s="10" t="s">
        <v>117</v>
      </c>
      <c r="F754" s="9">
        <v>0.06</v>
      </c>
      <c r="G754" s="1"/>
    </row>
    <row r="755" spans="1:8">
      <c r="A755" s="1" t="s">
        <v>146</v>
      </c>
      <c r="B755" s="71" t="s">
        <v>480</v>
      </c>
      <c r="C755" s="82" t="s">
        <v>763</v>
      </c>
      <c r="D755" s="48" t="s">
        <v>19</v>
      </c>
      <c r="E755" s="10" t="s">
        <v>117</v>
      </c>
      <c r="F755" s="9">
        <v>12.685</v>
      </c>
      <c r="G755" s="1"/>
    </row>
    <row r="756" spans="1:8" ht="15.75">
      <c r="A756" s="1" t="s">
        <v>146</v>
      </c>
      <c r="B756" s="71" t="s">
        <v>481</v>
      </c>
      <c r="C756" s="82" t="s">
        <v>599</v>
      </c>
      <c r="D756" s="48" t="s">
        <v>19</v>
      </c>
      <c r="E756" s="10" t="s">
        <v>117</v>
      </c>
      <c r="F756" s="9">
        <v>1.6819999999999999</v>
      </c>
      <c r="G756" s="1"/>
      <c r="H756" s="41" t="s">
        <v>314</v>
      </c>
    </row>
    <row r="757" spans="1:8">
      <c r="A757" s="1" t="s">
        <v>146</v>
      </c>
      <c r="B757" s="71" t="s">
        <v>482</v>
      </c>
      <c r="C757" s="82" t="s">
        <v>599</v>
      </c>
      <c r="D757" s="48" t="s">
        <v>22</v>
      </c>
      <c r="E757" s="10" t="s">
        <v>117</v>
      </c>
      <c r="F757" s="9">
        <v>10.327</v>
      </c>
      <c r="G757" s="1"/>
    </row>
    <row r="758" spans="1:8">
      <c r="A758" s="1" t="s">
        <v>146</v>
      </c>
      <c r="B758" s="71" t="s">
        <v>483</v>
      </c>
      <c r="C758" s="82" t="s">
        <v>599</v>
      </c>
      <c r="D758" s="48" t="s">
        <v>21</v>
      </c>
      <c r="E758" s="10" t="s">
        <v>117</v>
      </c>
      <c r="F758" s="9">
        <v>12.417</v>
      </c>
      <c r="G758" s="1"/>
    </row>
    <row r="759" spans="1:8">
      <c r="A759" s="1" t="s">
        <v>146</v>
      </c>
      <c r="B759" s="71" t="s">
        <v>484</v>
      </c>
      <c r="C759" s="82" t="s">
        <v>763</v>
      </c>
      <c r="D759" s="48" t="s">
        <v>19</v>
      </c>
      <c r="E759" s="10" t="s">
        <v>117</v>
      </c>
      <c r="F759" s="9">
        <v>0.56100000000000005</v>
      </c>
      <c r="G759" s="1"/>
    </row>
    <row r="760" spans="1:8">
      <c r="A760" s="1" t="s">
        <v>146</v>
      </c>
      <c r="B760" s="71" t="s">
        <v>485</v>
      </c>
      <c r="C760" s="82" t="s">
        <v>763</v>
      </c>
      <c r="D760" s="48" t="s">
        <v>19</v>
      </c>
      <c r="E760" s="10" t="s">
        <v>117</v>
      </c>
      <c r="F760" s="9">
        <v>44.606999999999999</v>
      </c>
      <c r="G760" s="1"/>
    </row>
    <row r="761" spans="1:8">
      <c r="A761" s="1" t="s">
        <v>146</v>
      </c>
      <c r="B761" s="71" t="s">
        <v>486</v>
      </c>
      <c r="C761" s="82" t="s">
        <v>763</v>
      </c>
      <c r="D761" s="48" t="s">
        <v>22</v>
      </c>
      <c r="E761" s="10" t="s">
        <v>117</v>
      </c>
      <c r="F761" s="9">
        <v>2.7789999999999999</v>
      </c>
      <c r="G761" s="1"/>
    </row>
    <row r="762" spans="1:8">
      <c r="A762" s="1" t="s">
        <v>146</v>
      </c>
      <c r="B762" s="71" t="s">
        <v>487</v>
      </c>
      <c r="C762" s="82" t="s">
        <v>763</v>
      </c>
      <c r="D762" s="48" t="s">
        <v>22</v>
      </c>
      <c r="E762" s="10" t="s">
        <v>117</v>
      </c>
      <c r="F762" s="9">
        <v>1.66</v>
      </c>
      <c r="G762" s="1"/>
    </row>
    <row r="763" spans="1:8">
      <c r="A763" s="1" t="s">
        <v>146</v>
      </c>
      <c r="B763" s="71" t="s">
        <v>488</v>
      </c>
      <c r="C763" s="82" t="s">
        <v>763</v>
      </c>
      <c r="D763" s="48" t="s">
        <v>19</v>
      </c>
      <c r="E763" s="10" t="s">
        <v>117</v>
      </c>
      <c r="F763" s="9">
        <v>5.319</v>
      </c>
      <c r="G763" s="1"/>
    </row>
    <row r="764" spans="1:8">
      <c r="A764" s="1" t="s">
        <v>146</v>
      </c>
      <c r="B764" s="71" t="s">
        <v>489</v>
      </c>
      <c r="C764" s="82" t="s">
        <v>763</v>
      </c>
      <c r="D764" s="48" t="s">
        <v>19</v>
      </c>
      <c r="E764" s="10" t="s">
        <v>117</v>
      </c>
      <c r="F764" s="9">
        <v>2.415</v>
      </c>
      <c r="G764" s="1"/>
    </row>
    <row r="765" spans="1:8">
      <c r="A765" s="1" t="s">
        <v>146</v>
      </c>
      <c r="B765" s="71" t="s">
        <v>490</v>
      </c>
      <c r="C765" s="82" t="s">
        <v>763</v>
      </c>
      <c r="D765" s="48" t="s">
        <v>19</v>
      </c>
      <c r="E765" s="10" t="s">
        <v>117</v>
      </c>
      <c r="F765" s="9">
        <v>2.875</v>
      </c>
      <c r="G765" s="1"/>
    </row>
    <row r="766" spans="1:8">
      <c r="A766" s="1" t="s">
        <v>146</v>
      </c>
      <c r="B766" s="71" t="s">
        <v>491</v>
      </c>
      <c r="C766" s="82" t="s">
        <v>763</v>
      </c>
      <c r="D766" s="48" t="s">
        <v>22</v>
      </c>
      <c r="E766" s="10" t="s">
        <v>117</v>
      </c>
      <c r="F766" s="9">
        <v>1.8</v>
      </c>
      <c r="G766" s="1"/>
    </row>
    <row r="767" spans="1:8">
      <c r="A767" s="1" t="s">
        <v>146</v>
      </c>
      <c r="B767" s="71" t="s">
        <v>492</v>
      </c>
      <c r="C767" s="82" t="s">
        <v>763</v>
      </c>
      <c r="D767" s="48" t="s">
        <v>19</v>
      </c>
      <c r="E767" s="10" t="s">
        <v>117</v>
      </c>
      <c r="F767" s="9">
        <v>1.42</v>
      </c>
      <c r="G767" s="1"/>
    </row>
    <row r="768" spans="1:8">
      <c r="A768" s="1" t="s">
        <v>146</v>
      </c>
      <c r="B768" s="71" t="s">
        <v>493</v>
      </c>
      <c r="C768" s="82" t="s">
        <v>763</v>
      </c>
      <c r="D768" s="48" t="s">
        <v>21</v>
      </c>
      <c r="E768" s="10" t="s">
        <v>117</v>
      </c>
      <c r="F768" s="9">
        <v>19.082000000000001</v>
      </c>
      <c r="G768" s="1"/>
    </row>
    <row r="769" spans="1:8">
      <c r="A769" s="1" t="s">
        <v>146</v>
      </c>
      <c r="B769" s="71" t="s">
        <v>494</v>
      </c>
      <c r="C769" s="82" t="s">
        <v>763</v>
      </c>
      <c r="D769" s="48" t="s">
        <v>22</v>
      </c>
      <c r="E769" s="10" t="s">
        <v>117</v>
      </c>
      <c r="F769" s="9">
        <v>0.49399999999999999</v>
      </c>
      <c r="G769" s="1"/>
    </row>
    <row r="770" spans="1:8">
      <c r="A770" s="1" t="s">
        <v>146</v>
      </c>
      <c r="B770" s="71" t="s">
        <v>495</v>
      </c>
      <c r="C770" s="82" t="s">
        <v>764</v>
      </c>
      <c r="D770" s="48" t="s">
        <v>22</v>
      </c>
      <c r="E770" s="10" t="s">
        <v>117</v>
      </c>
      <c r="F770" s="9">
        <v>1.353</v>
      </c>
      <c r="G770" s="1"/>
    </row>
    <row r="771" spans="1:8">
      <c r="A771" s="1" t="s">
        <v>146</v>
      </c>
      <c r="B771" s="71" t="s">
        <v>496</v>
      </c>
      <c r="C771" s="82" t="s">
        <v>764</v>
      </c>
      <c r="D771" s="48" t="s">
        <v>22</v>
      </c>
      <c r="E771" s="10" t="s">
        <v>117</v>
      </c>
      <c r="F771" s="9">
        <v>2.339</v>
      </c>
      <c r="G771" s="1"/>
    </row>
    <row r="772" spans="1:8">
      <c r="A772" s="1" t="s">
        <v>146</v>
      </c>
      <c r="B772" s="71" t="s">
        <v>497</v>
      </c>
      <c r="C772" s="82" t="s">
        <v>765</v>
      </c>
      <c r="D772" s="48" t="s">
        <v>22</v>
      </c>
      <c r="E772" s="10" t="s">
        <v>117</v>
      </c>
      <c r="F772" s="9">
        <v>20.983000000000001</v>
      </c>
      <c r="G772" s="1"/>
    </row>
    <row r="773" spans="1:8">
      <c r="A773" s="1" t="s">
        <v>146</v>
      </c>
      <c r="B773" s="71" t="s">
        <v>498</v>
      </c>
      <c r="C773" s="82" t="s">
        <v>764</v>
      </c>
      <c r="D773" s="48" t="s">
        <v>22</v>
      </c>
      <c r="E773" s="10" t="s">
        <v>117</v>
      </c>
      <c r="F773" s="9">
        <v>2.7290000000000001</v>
      </c>
      <c r="G773" s="1"/>
      <c r="H773" s="31">
        <f>F750+F751+F752+F753+F754+F755+F756+F757+F758+F759+F760+F761+F762+F763+F764+F765+F766+F767+F768+F769+F770+F771</f>
        <v>138.46899999999999</v>
      </c>
    </row>
    <row r="774" spans="1:8" ht="15.75" thickBot="1">
      <c r="A774" s="1" t="s">
        <v>146</v>
      </c>
      <c r="B774" s="71" t="s">
        <v>499</v>
      </c>
      <c r="C774" s="82" t="s">
        <v>764</v>
      </c>
      <c r="D774" s="48" t="s">
        <v>19</v>
      </c>
      <c r="E774" s="10" t="s">
        <v>117</v>
      </c>
      <c r="F774" s="9">
        <v>14.904999999999999</v>
      </c>
      <c r="G774" s="1"/>
    </row>
    <row r="775" spans="1:8" ht="15.75" thickBot="1">
      <c r="A775" s="120"/>
      <c r="B775" s="121"/>
      <c r="C775" s="121"/>
      <c r="D775" s="121"/>
      <c r="E775" s="122"/>
      <c r="F775" s="32">
        <f>F774+F773+F772+F771+F770+F769+F768+F767+F766+F765+F764+F763+F762+F761+F760+F759+F758+F757+F756+F755+F754+F753+F752+F751+F750</f>
        <v>177.08600000000001</v>
      </c>
      <c r="G775" s="66"/>
    </row>
    <row r="776" spans="1:8">
      <c r="A776" s="29"/>
      <c r="B776" s="74"/>
      <c r="C776" s="29"/>
      <c r="D776" s="29"/>
      <c r="E776" s="29"/>
      <c r="F776" s="35"/>
      <c r="G776" s="29"/>
    </row>
    <row r="777" spans="1:8">
      <c r="A777" s="29"/>
      <c r="B777" s="74"/>
      <c r="C777" s="29"/>
      <c r="D777" s="29"/>
      <c r="E777" s="29"/>
      <c r="F777" s="35"/>
      <c r="G777" s="29"/>
    </row>
    <row r="778" spans="1:8" ht="15.75" thickBot="1">
      <c r="A778" s="29"/>
      <c r="B778" s="74"/>
      <c r="C778" s="29"/>
      <c r="D778" s="29"/>
      <c r="E778" s="29"/>
      <c r="F778" s="35"/>
      <c r="G778" s="29"/>
    </row>
    <row r="779" spans="1:8" ht="19.5" thickBot="1">
      <c r="A779" s="103" t="s">
        <v>156</v>
      </c>
      <c r="B779" s="104"/>
      <c r="C779" s="104"/>
      <c r="D779" s="104"/>
      <c r="E779" s="104"/>
      <c r="F779" s="104"/>
      <c r="G779" s="105"/>
    </row>
    <row r="780" spans="1:8" ht="15.75" thickBot="1">
      <c r="A780" s="120" t="s">
        <v>158</v>
      </c>
      <c r="B780" s="121"/>
      <c r="C780" s="121"/>
      <c r="D780" s="121"/>
      <c r="E780" s="121"/>
      <c r="F780" s="121"/>
      <c r="G780" s="122"/>
    </row>
    <row r="781" spans="1:8" ht="16.5" thickBot="1">
      <c r="A781" s="22" t="s">
        <v>10</v>
      </c>
      <c r="B781" s="70" t="s">
        <v>6</v>
      </c>
      <c r="C781" s="7" t="s">
        <v>5</v>
      </c>
      <c r="D781" s="7" t="s">
        <v>7</v>
      </c>
      <c r="E781" s="7" t="s">
        <v>8</v>
      </c>
      <c r="F781" s="7" t="s">
        <v>9</v>
      </c>
      <c r="G781" s="19" t="s">
        <v>11</v>
      </c>
    </row>
    <row r="782" spans="1:8">
      <c r="A782" s="48" t="s">
        <v>157</v>
      </c>
      <c r="B782" s="76" t="s">
        <v>451</v>
      </c>
      <c r="C782" s="87" t="s">
        <v>767</v>
      </c>
      <c r="D782" s="48" t="s">
        <v>21</v>
      </c>
      <c r="E782" s="63" t="s">
        <v>20</v>
      </c>
      <c r="F782" s="59">
        <v>32.055</v>
      </c>
      <c r="G782" s="1"/>
    </row>
    <row r="783" spans="1:8">
      <c r="A783" s="48" t="s">
        <v>157</v>
      </c>
      <c r="B783" s="76" t="s">
        <v>452</v>
      </c>
      <c r="C783" s="87" t="s">
        <v>767</v>
      </c>
      <c r="D783" s="48" t="s">
        <v>21</v>
      </c>
      <c r="E783" s="63" t="s">
        <v>20</v>
      </c>
      <c r="F783" s="59">
        <v>44.863999999999997</v>
      </c>
      <c r="G783" s="1"/>
    </row>
    <row r="784" spans="1:8">
      <c r="A784" s="48" t="s">
        <v>157</v>
      </c>
      <c r="B784" s="76" t="s">
        <v>170</v>
      </c>
      <c r="C784" s="87" t="s">
        <v>766</v>
      </c>
      <c r="D784" s="48" t="s">
        <v>22</v>
      </c>
      <c r="E784" s="63" t="s">
        <v>20</v>
      </c>
      <c r="F784" s="59">
        <v>21.31</v>
      </c>
      <c r="G784" s="1"/>
    </row>
    <row r="785" spans="1:10">
      <c r="A785" s="48" t="s">
        <v>157</v>
      </c>
      <c r="B785" s="76" t="s">
        <v>453</v>
      </c>
      <c r="C785" s="87" t="s">
        <v>768</v>
      </c>
      <c r="D785" s="48" t="s">
        <v>21</v>
      </c>
      <c r="E785" s="63" t="s">
        <v>20</v>
      </c>
      <c r="F785" s="59">
        <v>4.8499999999999996</v>
      </c>
      <c r="G785" s="1"/>
    </row>
    <row r="786" spans="1:10">
      <c r="A786" s="48" t="s">
        <v>157</v>
      </c>
      <c r="B786" s="76" t="s">
        <v>454</v>
      </c>
      <c r="C786" s="87" t="s">
        <v>769</v>
      </c>
      <c r="D786" s="48" t="s">
        <v>22</v>
      </c>
      <c r="E786" s="63" t="s">
        <v>20</v>
      </c>
      <c r="F786" s="59">
        <v>31.343</v>
      </c>
      <c r="G786" s="1"/>
    </row>
    <row r="787" spans="1:10">
      <c r="A787" s="48" t="s">
        <v>157</v>
      </c>
      <c r="B787" s="76" t="s">
        <v>455</v>
      </c>
      <c r="C787" s="87" t="s">
        <v>769</v>
      </c>
      <c r="D787" s="48" t="s">
        <v>22</v>
      </c>
      <c r="E787" s="63" t="s">
        <v>20</v>
      </c>
      <c r="F787" s="59">
        <v>8.6370000000000005</v>
      </c>
      <c r="G787" s="1"/>
    </row>
    <row r="788" spans="1:10" ht="15.75">
      <c r="A788" s="48" t="s">
        <v>157</v>
      </c>
      <c r="B788" s="76" t="s">
        <v>456</v>
      </c>
      <c r="C788" s="87" t="s">
        <v>770</v>
      </c>
      <c r="D788" s="48" t="s">
        <v>19</v>
      </c>
      <c r="E788" s="63" t="s">
        <v>20</v>
      </c>
      <c r="F788" s="59">
        <v>21.602</v>
      </c>
      <c r="G788" s="1"/>
      <c r="H788" s="41" t="s">
        <v>315</v>
      </c>
    </row>
    <row r="789" spans="1:10">
      <c r="A789" s="48" t="s">
        <v>157</v>
      </c>
      <c r="B789" s="76" t="s">
        <v>457</v>
      </c>
      <c r="C789" s="87" t="s">
        <v>771</v>
      </c>
      <c r="D789" s="48" t="s">
        <v>22</v>
      </c>
      <c r="E789" s="63" t="s">
        <v>20</v>
      </c>
      <c r="F789" s="59">
        <v>9.85</v>
      </c>
      <c r="G789" s="1"/>
      <c r="H789" s="55" t="s">
        <v>316</v>
      </c>
    </row>
    <row r="790" spans="1:10">
      <c r="A790" s="48" t="s">
        <v>157</v>
      </c>
      <c r="B790" s="76" t="s">
        <v>458</v>
      </c>
      <c r="C790" s="87" t="s">
        <v>771</v>
      </c>
      <c r="D790" s="48" t="s">
        <v>22</v>
      </c>
      <c r="E790" s="63" t="s">
        <v>20</v>
      </c>
      <c r="F790" s="59">
        <v>11.04</v>
      </c>
      <c r="G790" s="1"/>
    </row>
    <row r="791" spans="1:10">
      <c r="A791" s="48" t="s">
        <v>157</v>
      </c>
      <c r="B791" s="76" t="s">
        <v>387</v>
      </c>
      <c r="C791" s="87" t="s">
        <v>772</v>
      </c>
      <c r="D791" s="48" t="s">
        <v>22</v>
      </c>
      <c r="E791" s="63" t="s">
        <v>20</v>
      </c>
      <c r="F791" s="59">
        <v>98.81</v>
      </c>
      <c r="G791" s="1"/>
    </row>
    <row r="792" spans="1:10">
      <c r="A792" s="48" t="s">
        <v>157</v>
      </c>
      <c r="B792" s="76" t="s">
        <v>459</v>
      </c>
      <c r="C792" s="87" t="s">
        <v>767</v>
      </c>
      <c r="D792" s="48" t="s">
        <v>22</v>
      </c>
      <c r="E792" s="63" t="s">
        <v>20</v>
      </c>
      <c r="F792" s="59">
        <v>7.86</v>
      </c>
      <c r="G792" s="1"/>
    </row>
    <row r="793" spans="1:10">
      <c r="A793" s="48" t="s">
        <v>157</v>
      </c>
      <c r="B793" s="76" t="s">
        <v>460</v>
      </c>
      <c r="C793" s="87" t="s">
        <v>767</v>
      </c>
      <c r="D793" s="48" t="s">
        <v>22</v>
      </c>
      <c r="E793" s="63" t="s">
        <v>20</v>
      </c>
      <c r="F793" s="59">
        <v>12.308</v>
      </c>
      <c r="G793" s="1"/>
      <c r="J793" s="69"/>
    </row>
    <row r="794" spans="1:10">
      <c r="A794" s="48" t="s">
        <v>157</v>
      </c>
      <c r="B794" s="76" t="s">
        <v>461</v>
      </c>
      <c r="C794" s="87" t="s">
        <v>767</v>
      </c>
      <c r="D794" s="48" t="s">
        <v>22</v>
      </c>
      <c r="E794" s="63" t="s">
        <v>20</v>
      </c>
      <c r="F794" s="59">
        <v>1.4330000000000001</v>
      </c>
      <c r="G794" s="1"/>
    </row>
    <row r="795" spans="1:10">
      <c r="A795" s="48" t="s">
        <v>157</v>
      </c>
      <c r="B795" s="76" t="s">
        <v>399</v>
      </c>
      <c r="C795" s="87" t="s">
        <v>767</v>
      </c>
      <c r="D795" s="48" t="s">
        <v>22</v>
      </c>
      <c r="E795" s="63" t="s">
        <v>20</v>
      </c>
      <c r="F795" s="59">
        <v>22.928000000000001</v>
      </c>
      <c r="G795" s="1"/>
    </row>
    <row r="796" spans="1:10">
      <c r="A796" s="48" t="s">
        <v>157</v>
      </c>
      <c r="B796" s="76" t="s">
        <v>462</v>
      </c>
      <c r="C796" s="87" t="s">
        <v>767</v>
      </c>
      <c r="D796" s="48" t="s">
        <v>19</v>
      </c>
      <c r="E796" s="63" t="s">
        <v>20</v>
      </c>
      <c r="F796" s="59">
        <v>5.9909999999999997</v>
      </c>
      <c r="G796" s="1"/>
    </row>
    <row r="797" spans="1:10">
      <c r="A797" s="48" t="s">
        <v>157</v>
      </c>
      <c r="B797" s="76" t="s">
        <v>386</v>
      </c>
      <c r="C797" s="87" t="s">
        <v>773</v>
      </c>
      <c r="D797" s="48" t="s">
        <v>21</v>
      </c>
      <c r="E797" s="63" t="s">
        <v>20</v>
      </c>
      <c r="F797" s="59">
        <v>29.57</v>
      </c>
      <c r="G797" s="1"/>
    </row>
    <row r="798" spans="1:10">
      <c r="A798" s="48" t="s">
        <v>157</v>
      </c>
      <c r="B798" s="76" t="s">
        <v>463</v>
      </c>
      <c r="C798" s="87" t="s">
        <v>774</v>
      </c>
      <c r="D798" s="48" t="s">
        <v>22</v>
      </c>
      <c r="E798" s="63" t="s">
        <v>20</v>
      </c>
      <c r="F798" s="59">
        <v>8.26</v>
      </c>
      <c r="G798" s="1"/>
    </row>
    <row r="799" spans="1:10">
      <c r="A799" s="48" t="s">
        <v>157</v>
      </c>
      <c r="B799" s="76" t="s">
        <v>464</v>
      </c>
      <c r="C799" s="87" t="s">
        <v>767</v>
      </c>
      <c r="D799" s="48" t="s">
        <v>22</v>
      </c>
      <c r="E799" s="63" t="s">
        <v>20</v>
      </c>
      <c r="F799" s="59">
        <v>3.18</v>
      </c>
      <c r="G799" s="1"/>
    </row>
    <row r="800" spans="1:10">
      <c r="A800" s="48" t="s">
        <v>157</v>
      </c>
      <c r="B800" s="76" t="s">
        <v>465</v>
      </c>
      <c r="C800" s="87" t="s">
        <v>767</v>
      </c>
      <c r="D800" s="48" t="s">
        <v>22</v>
      </c>
      <c r="E800" s="63" t="s">
        <v>20</v>
      </c>
      <c r="F800" s="59">
        <v>50.92</v>
      </c>
      <c r="G800" s="1"/>
    </row>
    <row r="801" spans="1:10">
      <c r="A801" s="48" t="s">
        <v>157</v>
      </c>
      <c r="B801" s="76" t="s">
        <v>466</v>
      </c>
      <c r="C801" s="87" t="s">
        <v>767</v>
      </c>
      <c r="D801" s="48" t="s">
        <v>19</v>
      </c>
      <c r="E801" s="63" t="s">
        <v>20</v>
      </c>
      <c r="F801" s="59">
        <v>35.42</v>
      </c>
      <c r="G801" s="1"/>
    </row>
    <row r="802" spans="1:10">
      <c r="A802" s="48" t="s">
        <v>157</v>
      </c>
      <c r="B802" s="76" t="s">
        <v>467</v>
      </c>
      <c r="C802" s="87" t="s">
        <v>775</v>
      </c>
      <c r="D802" s="48" t="s">
        <v>21</v>
      </c>
      <c r="E802" s="63" t="s">
        <v>20</v>
      </c>
      <c r="F802" s="59">
        <v>81.391999999999996</v>
      </c>
      <c r="G802" s="1"/>
      <c r="H802" s="31"/>
    </row>
    <row r="803" spans="1:10">
      <c r="A803" s="48" t="s">
        <v>157</v>
      </c>
      <c r="B803" s="76" t="s">
        <v>468</v>
      </c>
      <c r="C803" s="87" t="s">
        <v>776</v>
      </c>
      <c r="D803" s="48" t="s">
        <v>22</v>
      </c>
      <c r="E803" s="63" t="s">
        <v>388</v>
      </c>
      <c r="F803" s="59">
        <v>88.91</v>
      </c>
      <c r="G803" s="1"/>
    </row>
    <row r="804" spans="1:10">
      <c r="A804" s="48" t="s">
        <v>157</v>
      </c>
      <c r="B804" s="76" t="s">
        <v>469</v>
      </c>
      <c r="C804" s="87" t="s">
        <v>776</v>
      </c>
      <c r="D804" s="48" t="s">
        <v>19</v>
      </c>
      <c r="E804" s="63" t="s">
        <v>388</v>
      </c>
      <c r="F804" s="59">
        <v>39.39</v>
      </c>
      <c r="G804" s="1"/>
    </row>
    <row r="805" spans="1:10">
      <c r="A805" s="48" t="s">
        <v>157</v>
      </c>
      <c r="B805" s="76" t="s">
        <v>470</v>
      </c>
      <c r="C805" s="87" t="s">
        <v>776</v>
      </c>
      <c r="D805" s="48" t="s">
        <v>22</v>
      </c>
      <c r="E805" s="63" t="s">
        <v>388</v>
      </c>
      <c r="F805" s="59">
        <v>112.67</v>
      </c>
      <c r="G805" s="1"/>
      <c r="J805" s="31"/>
    </row>
    <row r="806" spans="1:10">
      <c r="A806" s="48" t="s">
        <v>157</v>
      </c>
      <c r="B806" s="76" t="s">
        <v>471</v>
      </c>
      <c r="C806" s="87" t="s">
        <v>776</v>
      </c>
      <c r="D806" s="48" t="s">
        <v>22</v>
      </c>
      <c r="E806" s="63" t="s">
        <v>388</v>
      </c>
      <c r="F806" s="59">
        <v>27.908000000000001</v>
      </c>
      <c r="G806" s="1"/>
    </row>
    <row r="807" spans="1:10" ht="15.75" thickBot="1">
      <c r="A807" s="48" t="s">
        <v>157</v>
      </c>
      <c r="B807" s="76" t="s">
        <v>389</v>
      </c>
      <c r="C807" s="87" t="s">
        <v>776</v>
      </c>
      <c r="D807" s="48" t="s">
        <v>22</v>
      </c>
      <c r="E807" s="63" t="s">
        <v>388</v>
      </c>
      <c r="F807" s="59">
        <v>242.3</v>
      </c>
      <c r="G807" s="1"/>
    </row>
    <row r="808" spans="1:10" ht="15.75" thickBot="1">
      <c r="A808" s="100"/>
      <c r="B808" s="101"/>
      <c r="C808" s="101"/>
      <c r="D808" s="101"/>
      <c r="E808" s="102"/>
      <c r="F808" s="45">
        <f>F807+F806+F805+F804+F803+F802+F801+F800+F799+F798+F797+F796+F795+F794+F793+F792+F791+F790+F789+F788+F787+F786+F785+F784+F783+F782</f>
        <v>1054.8009999999997</v>
      </c>
      <c r="G808" s="66"/>
    </row>
    <row r="809" spans="1:10">
      <c r="A809" s="29"/>
      <c r="B809" s="74"/>
      <c r="C809" s="29"/>
      <c r="D809" s="29"/>
      <c r="E809" s="29"/>
      <c r="F809" s="35"/>
      <c r="G809" s="29"/>
    </row>
    <row r="810" spans="1:10">
      <c r="A810" s="29"/>
      <c r="B810" s="74"/>
      <c r="C810" s="29"/>
      <c r="D810" s="29"/>
      <c r="E810" s="29"/>
      <c r="F810" s="35"/>
      <c r="G810" s="29"/>
    </row>
    <row r="811" spans="1:10" ht="15.75" thickBot="1">
      <c r="A811" s="29"/>
      <c r="B811" s="74"/>
      <c r="C811" s="29"/>
      <c r="D811" s="29"/>
      <c r="E811" s="29"/>
      <c r="F811" s="35"/>
      <c r="G811" s="29"/>
    </row>
    <row r="812" spans="1:10" ht="19.5" thickBot="1">
      <c r="A812" s="103" t="s">
        <v>159</v>
      </c>
      <c r="B812" s="104"/>
      <c r="C812" s="104"/>
      <c r="D812" s="104"/>
      <c r="E812" s="104"/>
      <c r="F812" s="104"/>
      <c r="G812" s="105"/>
    </row>
    <row r="813" spans="1:10" ht="15.75" thickBot="1">
      <c r="A813" s="120" t="s">
        <v>161</v>
      </c>
      <c r="B813" s="121"/>
      <c r="C813" s="121"/>
      <c r="D813" s="121"/>
      <c r="E813" s="121"/>
      <c r="F813" s="121"/>
      <c r="G813" s="122"/>
    </row>
    <row r="814" spans="1:10" ht="16.5" thickBot="1">
      <c r="A814" s="22" t="s">
        <v>10</v>
      </c>
      <c r="B814" s="70" t="s">
        <v>6</v>
      </c>
      <c r="C814" s="7" t="s">
        <v>5</v>
      </c>
      <c r="D814" s="7" t="s">
        <v>7</v>
      </c>
      <c r="E814" s="7" t="s">
        <v>8</v>
      </c>
      <c r="F814" s="7" t="s">
        <v>9</v>
      </c>
      <c r="G814" s="19" t="s">
        <v>11</v>
      </c>
    </row>
    <row r="815" spans="1:10">
      <c r="A815" s="48" t="s">
        <v>160</v>
      </c>
      <c r="B815" s="76" t="s">
        <v>383</v>
      </c>
      <c r="C815" s="48"/>
      <c r="D815" s="48" t="s">
        <v>22</v>
      </c>
      <c r="E815" s="63" t="s">
        <v>20</v>
      </c>
      <c r="F815" s="59">
        <v>88.201999999999998</v>
      </c>
      <c r="G815" s="1"/>
    </row>
    <row r="816" spans="1:10">
      <c r="A816" s="48" t="s">
        <v>160</v>
      </c>
      <c r="B816" s="76" t="s">
        <v>384</v>
      </c>
      <c r="C816" s="48"/>
      <c r="D816" s="48" t="s">
        <v>21</v>
      </c>
      <c r="E816" s="63" t="s">
        <v>20</v>
      </c>
      <c r="F816" s="59">
        <v>52.566000000000003</v>
      </c>
      <c r="G816" s="1"/>
    </row>
    <row r="817" spans="1:8" ht="16.5" thickBot="1">
      <c r="A817" s="48" t="s">
        <v>160</v>
      </c>
      <c r="B817" s="76" t="s">
        <v>385</v>
      </c>
      <c r="C817" s="48"/>
      <c r="D817" s="48" t="s">
        <v>22</v>
      </c>
      <c r="E817" s="63" t="s">
        <v>20</v>
      </c>
      <c r="F817" s="59">
        <v>87.132000000000005</v>
      </c>
      <c r="G817" s="1"/>
      <c r="H817" s="41"/>
    </row>
    <row r="818" spans="1:8" ht="15.75" thickBot="1">
      <c r="A818" s="120"/>
      <c r="B818" s="121"/>
      <c r="C818" s="121"/>
      <c r="D818" s="121"/>
      <c r="E818" s="122"/>
      <c r="F818" s="45">
        <f>F815+F816+F817</f>
        <v>227.9</v>
      </c>
      <c r="G818" s="38"/>
      <c r="H818" s="55"/>
    </row>
    <row r="819" spans="1:8" ht="15.75" thickBot="1">
      <c r="A819" s="120" t="s">
        <v>162</v>
      </c>
      <c r="B819" s="121"/>
      <c r="C819" s="121"/>
      <c r="D819" s="121"/>
      <c r="E819" s="121"/>
      <c r="F819" s="121"/>
      <c r="G819" s="122"/>
    </row>
    <row r="820" spans="1:8" ht="16.5" thickBot="1">
      <c r="A820" s="22" t="s">
        <v>10</v>
      </c>
      <c r="B820" s="70" t="s">
        <v>6</v>
      </c>
      <c r="C820" s="7" t="s">
        <v>5</v>
      </c>
      <c r="D820" s="7" t="s">
        <v>7</v>
      </c>
      <c r="E820" s="7" t="s">
        <v>8</v>
      </c>
      <c r="F820" s="7" t="s">
        <v>9</v>
      </c>
      <c r="G820" s="19" t="s">
        <v>11</v>
      </c>
    </row>
    <row r="821" spans="1:8" ht="15.75">
      <c r="A821" s="1" t="s">
        <v>135</v>
      </c>
      <c r="B821" s="71" t="s">
        <v>282</v>
      </c>
      <c r="C821" s="82" t="s">
        <v>739</v>
      </c>
      <c r="D821" s="1" t="s">
        <v>21</v>
      </c>
      <c r="E821" s="10" t="s">
        <v>88</v>
      </c>
      <c r="F821" s="9">
        <v>60.127000000000002</v>
      </c>
      <c r="G821" s="1"/>
      <c r="H821" s="41" t="s">
        <v>317</v>
      </c>
    </row>
    <row r="822" spans="1:8">
      <c r="A822" s="1" t="s">
        <v>160</v>
      </c>
      <c r="B822" s="71" t="s">
        <v>283</v>
      </c>
      <c r="C822" s="1"/>
      <c r="D822" s="1" t="s">
        <v>21</v>
      </c>
      <c r="E822" s="10" t="s">
        <v>88</v>
      </c>
      <c r="F822" s="9">
        <v>17.202000000000002</v>
      </c>
      <c r="G822" s="1"/>
      <c r="H822" s="55"/>
    </row>
    <row r="823" spans="1:8">
      <c r="A823" s="1" t="s">
        <v>160</v>
      </c>
      <c r="B823" s="71" t="s">
        <v>284</v>
      </c>
      <c r="C823" s="1"/>
      <c r="D823" s="1" t="s">
        <v>21</v>
      </c>
      <c r="E823" s="40" t="s">
        <v>20</v>
      </c>
      <c r="F823" s="9">
        <v>12.26</v>
      </c>
      <c r="G823" s="1"/>
    </row>
    <row r="824" spans="1:8">
      <c r="A824" s="1" t="s">
        <v>160</v>
      </c>
      <c r="B824" s="71" t="s">
        <v>285</v>
      </c>
      <c r="C824" s="1"/>
      <c r="D824" s="1" t="s">
        <v>19</v>
      </c>
      <c r="E824" s="40" t="s">
        <v>20</v>
      </c>
      <c r="F824" s="9">
        <v>3.2170000000000001</v>
      </c>
      <c r="G824" s="1"/>
    </row>
    <row r="825" spans="1:8">
      <c r="A825" s="1" t="s">
        <v>160</v>
      </c>
      <c r="B825" s="71" t="s">
        <v>286</v>
      </c>
      <c r="C825" s="1"/>
      <c r="D825" s="1" t="s">
        <v>21</v>
      </c>
      <c r="E825" s="40" t="s">
        <v>20</v>
      </c>
      <c r="F825" s="9">
        <v>3.3159999999999998</v>
      </c>
      <c r="G825" s="1"/>
    </row>
    <row r="826" spans="1:8" ht="15.75">
      <c r="A826" s="1" t="s">
        <v>160</v>
      </c>
      <c r="B826" s="71" t="s">
        <v>287</v>
      </c>
      <c r="C826" s="1"/>
      <c r="D826" s="1" t="s">
        <v>21</v>
      </c>
      <c r="E826" s="40" t="s">
        <v>20</v>
      </c>
      <c r="F826" s="9">
        <v>3.1150000000000002</v>
      </c>
      <c r="G826" s="1"/>
      <c r="H826" s="41"/>
    </row>
    <row r="827" spans="1:8" ht="15.75">
      <c r="A827" s="1" t="s">
        <v>160</v>
      </c>
      <c r="B827" s="71" t="s">
        <v>288</v>
      </c>
      <c r="C827" s="1"/>
      <c r="D827" s="1" t="s">
        <v>21</v>
      </c>
      <c r="E827" s="40" t="s">
        <v>20</v>
      </c>
      <c r="F827" s="9">
        <v>18.161000000000001</v>
      </c>
      <c r="G827" s="1"/>
      <c r="H827" s="41" t="s">
        <v>298</v>
      </c>
    </row>
    <row r="828" spans="1:8">
      <c r="A828" s="1" t="s">
        <v>160</v>
      </c>
      <c r="B828" s="71" t="s">
        <v>289</v>
      </c>
      <c r="C828" s="1"/>
      <c r="D828" s="1" t="s">
        <v>22</v>
      </c>
      <c r="E828" s="40" t="s">
        <v>20</v>
      </c>
      <c r="F828" s="9">
        <v>168.65600000000001</v>
      </c>
      <c r="G828" s="1"/>
      <c r="H828" s="31"/>
    </row>
    <row r="829" spans="1:8">
      <c r="A829" s="1" t="s">
        <v>160</v>
      </c>
      <c r="B829" s="71" t="s">
        <v>290</v>
      </c>
      <c r="C829" s="1"/>
      <c r="D829" s="1" t="s">
        <v>22</v>
      </c>
      <c r="E829" s="40" t="s">
        <v>20</v>
      </c>
      <c r="F829" s="9">
        <v>38.603000000000002</v>
      </c>
      <c r="G829" s="1"/>
      <c r="H829" s="31">
        <f>F821+F822+F835+F836</f>
        <v>88.069000000000017</v>
      </c>
    </row>
    <row r="830" spans="1:8">
      <c r="A830" s="1" t="s">
        <v>160</v>
      </c>
      <c r="B830" s="71" t="s">
        <v>291</v>
      </c>
      <c r="C830" s="1"/>
      <c r="D830" s="1" t="s">
        <v>21</v>
      </c>
      <c r="E830" s="40" t="s">
        <v>20</v>
      </c>
      <c r="F830" s="9">
        <v>58.908999999999999</v>
      </c>
      <c r="G830" s="1"/>
      <c r="H830" s="31">
        <f>F823+F824+F825+F826+F827+F828+F829+F830+F831+F832+F833+F834</f>
        <v>410.28000000000003</v>
      </c>
    </row>
    <row r="831" spans="1:8">
      <c r="A831" s="1" t="s">
        <v>160</v>
      </c>
      <c r="B831" s="71" t="s">
        <v>292</v>
      </c>
      <c r="C831" s="1"/>
      <c r="D831" s="1" t="s">
        <v>22</v>
      </c>
      <c r="E831" s="40" t="s">
        <v>20</v>
      </c>
      <c r="F831" s="9">
        <v>11.169</v>
      </c>
      <c r="G831" s="1"/>
    </row>
    <row r="832" spans="1:8">
      <c r="A832" s="1" t="s">
        <v>160</v>
      </c>
      <c r="B832" s="71" t="s">
        <v>293</v>
      </c>
      <c r="C832" s="1"/>
      <c r="D832" s="1" t="s">
        <v>21</v>
      </c>
      <c r="E832" s="40" t="s">
        <v>20</v>
      </c>
      <c r="F832" s="9">
        <v>36.74</v>
      </c>
      <c r="G832" s="1"/>
    </row>
    <row r="833" spans="1:9">
      <c r="A833" s="1" t="s">
        <v>160</v>
      </c>
      <c r="B833" s="71" t="s">
        <v>294</v>
      </c>
      <c r="C833" s="1"/>
      <c r="D833" s="1" t="s">
        <v>19</v>
      </c>
      <c r="E833" s="40" t="s">
        <v>20</v>
      </c>
      <c r="F833" s="9">
        <v>39.350999999999999</v>
      </c>
      <c r="G833" s="1"/>
      <c r="H833" t="s">
        <v>472</v>
      </c>
    </row>
    <row r="834" spans="1:9">
      <c r="A834" s="1" t="s">
        <v>160</v>
      </c>
      <c r="B834" s="71" t="s">
        <v>295</v>
      </c>
      <c r="C834" s="1"/>
      <c r="D834" s="1" t="s">
        <v>19</v>
      </c>
      <c r="E834" s="40" t="s">
        <v>20</v>
      </c>
      <c r="F834" s="9">
        <v>16.783000000000001</v>
      </c>
      <c r="G834" s="1"/>
      <c r="I834" s="31"/>
    </row>
    <row r="835" spans="1:9">
      <c r="A835" s="1" t="s">
        <v>160</v>
      </c>
      <c r="B835" s="71" t="s">
        <v>296</v>
      </c>
      <c r="C835" s="1"/>
      <c r="D835" s="1" t="s">
        <v>21</v>
      </c>
      <c r="E835" s="10" t="s">
        <v>57</v>
      </c>
      <c r="F835" s="9">
        <v>2.117</v>
      </c>
      <c r="G835" s="1"/>
      <c r="I835" s="31"/>
    </row>
    <row r="836" spans="1:9">
      <c r="A836" s="1" t="s">
        <v>160</v>
      </c>
      <c r="B836" s="71" t="s">
        <v>297</v>
      </c>
      <c r="C836" s="1"/>
      <c r="D836" s="1" t="s">
        <v>21</v>
      </c>
      <c r="E836" s="10" t="s">
        <v>57</v>
      </c>
      <c r="F836" s="9">
        <v>8.6229999999999993</v>
      </c>
      <c r="G836" s="1"/>
      <c r="I836" s="31"/>
    </row>
    <row r="837" spans="1:9" ht="15.75" thickBot="1">
      <c r="A837" s="1"/>
      <c r="B837" s="71"/>
      <c r="C837" s="1"/>
      <c r="D837" s="1"/>
      <c r="E837" s="1"/>
      <c r="F837" s="9"/>
      <c r="G837" s="1"/>
    </row>
    <row r="838" spans="1:9" ht="16.5" thickBot="1">
      <c r="A838" s="120"/>
      <c r="B838" s="121"/>
      <c r="C838" s="121"/>
      <c r="D838" s="121"/>
      <c r="E838" s="122"/>
      <c r="F838" s="32">
        <f>F821+F822+F823+F824+F825+F826+F827+F828+F829+F830+F831+F832+F833+F834+F835+F836</f>
        <v>498.34900000000005</v>
      </c>
      <c r="G838" s="38"/>
      <c r="H838" s="41"/>
    </row>
    <row r="839" spans="1:9">
      <c r="A839" s="1"/>
      <c r="B839" s="71"/>
      <c r="C839" s="1"/>
      <c r="D839" s="1"/>
      <c r="E839" s="1"/>
      <c r="F839" s="9"/>
      <c r="G839" s="1"/>
    </row>
    <row r="840" spans="1:9">
      <c r="A840" s="1"/>
      <c r="B840" s="71"/>
      <c r="C840" s="1"/>
      <c r="D840" s="1"/>
      <c r="E840" s="1"/>
      <c r="F840" s="9"/>
      <c r="G840" s="1"/>
    </row>
    <row r="841" spans="1:9">
      <c r="A841" s="1"/>
      <c r="B841" s="71"/>
      <c r="C841" s="1"/>
      <c r="D841" s="1"/>
      <c r="E841" s="1"/>
      <c r="F841" s="9"/>
      <c r="G841" s="1"/>
    </row>
    <row r="842" spans="1:9">
      <c r="A842" s="1"/>
      <c r="B842" s="71"/>
      <c r="C842" s="1"/>
      <c r="D842" s="1"/>
      <c r="E842" s="1"/>
      <c r="F842" s="9"/>
      <c r="G842" s="1"/>
      <c r="H842" s="31"/>
    </row>
    <row r="843" spans="1:9">
      <c r="A843" s="1"/>
      <c r="B843" s="71"/>
      <c r="C843" s="1"/>
      <c r="D843" s="1"/>
      <c r="E843" s="1"/>
      <c r="F843" s="9"/>
      <c r="G843" s="1"/>
      <c r="H843" s="31"/>
    </row>
    <row r="844" spans="1:9">
      <c r="A844" s="1"/>
      <c r="B844" s="71"/>
      <c r="C844" s="1"/>
      <c r="D844" s="1"/>
      <c r="E844" s="1"/>
      <c r="F844" s="9"/>
      <c r="G844" s="1"/>
    </row>
    <row r="845" spans="1:9">
      <c r="A845" s="1"/>
      <c r="B845" s="71"/>
      <c r="C845" s="1"/>
      <c r="D845" s="1"/>
      <c r="E845" s="1"/>
      <c r="F845" s="9"/>
      <c r="G845" s="1"/>
    </row>
    <row r="846" spans="1:9">
      <c r="A846" s="1"/>
      <c r="B846" s="71"/>
      <c r="C846" s="1"/>
      <c r="D846" s="1"/>
      <c r="E846" s="1"/>
      <c r="F846" s="9"/>
      <c r="G846" s="1"/>
    </row>
    <row r="847" spans="1:9">
      <c r="A847" s="1"/>
      <c r="B847" s="71"/>
      <c r="C847" s="1"/>
      <c r="D847" s="1"/>
      <c r="E847" s="1"/>
      <c r="F847" s="9"/>
      <c r="G847" s="1"/>
    </row>
    <row r="848" spans="1:9">
      <c r="A848" s="1"/>
      <c r="B848" s="71"/>
      <c r="C848" s="1"/>
      <c r="D848" s="1"/>
      <c r="E848" s="1"/>
      <c r="F848" s="9"/>
      <c r="G848" s="1"/>
    </row>
    <row r="849" spans="1:7">
      <c r="A849" s="1"/>
      <c r="B849" s="71"/>
      <c r="C849" s="1"/>
      <c r="D849" s="1"/>
      <c r="E849" s="1"/>
      <c r="F849" s="9"/>
      <c r="G849" s="1"/>
    </row>
    <row r="850" spans="1:7">
      <c r="A850" s="1"/>
      <c r="B850" s="71"/>
      <c r="C850" s="1"/>
      <c r="D850" s="1"/>
      <c r="E850" s="1"/>
      <c r="F850" s="9"/>
      <c r="G850" s="1"/>
    </row>
    <row r="851" spans="1:7">
      <c r="A851" s="1"/>
      <c r="B851" s="71"/>
      <c r="C851" s="1"/>
      <c r="D851" s="1"/>
      <c r="E851" s="1"/>
      <c r="F851" s="9"/>
      <c r="G851" s="1"/>
    </row>
    <row r="852" spans="1:7">
      <c r="A852" s="1"/>
      <c r="B852" s="71"/>
      <c r="C852" s="1"/>
      <c r="D852" s="1"/>
      <c r="E852" s="1"/>
      <c r="F852" s="9"/>
      <c r="G852" s="1"/>
    </row>
    <row r="853" spans="1:7">
      <c r="A853" s="1"/>
      <c r="B853" s="71"/>
      <c r="C853" s="1"/>
      <c r="D853" s="1"/>
      <c r="E853" s="1"/>
      <c r="F853" s="9"/>
      <c r="G853" s="1"/>
    </row>
    <row r="854" spans="1:7">
      <c r="A854" s="1"/>
      <c r="B854" s="71"/>
      <c r="C854" s="1"/>
      <c r="D854" s="1"/>
      <c r="E854" s="1"/>
      <c r="F854" s="9"/>
      <c r="G854" s="1"/>
    </row>
    <row r="855" spans="1:7">
      <c r="A855" s="1"/>
      <c r="B855" s="71"/>
      <c r="C855" s="1"/>
      <c r="D855" s="1"/>
      <c r="E855" s="1"/>
      <c r="F855" s="9"/>
      <c r="G855" s="1"/>
    </row>
    <row r="856" spans="1:7">
      <c r="A856" s="1"/>
      <c r="B856" s="71"/>
      <c r="C856" s="1"/>
      <c r="D856" s="1"/>
      <c r="E856" s="1"/>
      <c r="F856" s="9"/>
      <c r="G856" s="1"/>
    </row>
    <row r="857" spans="1:7">
      <c r="A857" s="1"/>
      <c r="B857" s="71"/>
      <c r="C857" s="1"/>
      <c r="D857" s="1"/>
      <c r="E857" s="1"/>
      <c r="F857" s="9"/>
      <c r="G857" s="1"/>
    </row>
    <row r="858" spans="1:7">
      <c r="A858" s="1"/>
      <c r="B858" s="71"/>
      <c r="C858" s="1"/>
      <c r="D858" s="1"/>
      <c r="E858" s="1"/>
      <c r="F858" s="9"/>
      <c r="G858" s="1"/>
    </row>
    <row r="859" spans="1:7">
      <c r="A859" s="1"/>
      <c r="B859" s="71"/>
      <c r="C859" s="1"/>
      <c r="D859" s="1"/>
      <c r="E859" s="1"/>
      <c r="F859" s="9"/>
      <c r="G859" s="1"/>
    </row>
    <row r="860" spans="1:7">
      <c r="A860" s="1"/>
      <c r="B860" s="71"/>
      <c r="C860" s="1"/>
      <c r="D860" s="1"/>
      <c r="E860" s="1"/>
      <c r="F860" s="9"/>
      <c r="G860" s="1"/>
    </row>
    <row r="861" spans="1:7">
      <c r="A861" s="1"/>
      <c r="B861" s="71"/>
      <c r="C861" s="1"/>
      <c r="D861" s="1"/>
      <c r="E861" s="1"/>
      <c r="F861" s="9"/>
      <c r="G861" s="1"/>
    </row>
    <row r="862" spans="1:7">
      <c r="A862" s="1"/>
      <c r="B862" s="71"/>
      <c r="C862" s="1"/>
      <c r="D862" s="1"/>
      <c r="E862" s="1"/>
      <c r="F862" s="9"/>
      <c r="G862" s="1"/>
    </row>
    <row r="863" spans="1:7">
      <c r="A863" s="1"/>
      <c r="B863" s="71"/>
      <c r="C863" s="1"/>
      <c r="D863" s="1"/>
      <c r="E863" s="1"/>
      <c r="F863" s="9"/>
      <c r="G863" s="1"/>
    </row>
    <row r="864" spans="1:7">
      <c r="A864" s="1"/>
      <c r="B864" s="71"/>
      <c r="C864" s="1"/>
      <c r="D864" s="1"/>
      <c r="E864" s="1"/>
      <c r="F864" s="9"/>
      <c r="G864" s="1"/>
    </row>
    <row r="865" spans="1:7">
      <c r="A865" s="1"/>
      <c r="B865" s="71"/>
      <c r="C865" s="1"/>
      <c r="D865" s="1"/>
      <c r="E865" s="1"/>
      <c r="F865" s="9"/>
      <c r="G865" s="1"/>
    </row>
    <row r="866" spans="1:7">
      <c r="A866" s="1"/>
      <c r="B866" s="71"/>
      <c r="C866" s="1"/>
      <c r="D866" s="1"/>
      <c r="E866" s="1"/>
      <c r="F866" s="9"/>
      <c r="G866" s="1"/>
    </row>
    <row r="867" spans="1:7">
      <c r="A867" s="1"/>
      <c r="B867" s="71"/>
      <c r="C867" s="1"/>
      <c r="D867" s="1"/>
      <c r="E867" s="1"/>
      <c r="F867" s="9"/>
      <c r="G867" s="1"/>
    </row>
    <row r="868" spans="1:7">
      <c r="A868" s="1"/>
      <c r="B868" s="71"/>
      <c r="C868" s="1"/>
      <c r="D868" s="1"/>
      <c r="E868" s="1"/>
      <c r="F868" s="9"/>
      <c r="G868" s="1"/>
    </row>
    <row r="869" spans="1:7">
      <c r="A869" s="1"/>
      <c r="B869" s="71"/>
      <c r="C869" s="1"/>
      <c r="D869" s="1"/>
      <c r="E869" s="1"/>
      <c r="F869" s="9"/>
      <c r="G869" s="1"/>
    </row>
    <row r="870" spans="1:7">
      <c r="A870" s="1"/>
      <c r="B870" s="71"/>
      <c r="C870" s="1"/>
      <c r="D870" s="1"/>
      <c r="E870" s="1"/>
      <c r="F870" s="9"/>
      <c r="G870" s="1"/>
    </row>
    <row r="871" spans="1:7">
      <c r="A871" s="1"/>
      <c r="B871" s="71"/>
      <c r="C871" s="1"/>
      <c r="D871" s="1"/>
      <c r="E871" s="1"/>
      <c r="F871" s="9"/>
      <c r="G871" s="1"/>
    </row>
    <row r="872" spans="1:7">
      <c r="A872" s="1"/>
      <c r="B872" s="71"/>
      <c r="C872" s="1"/>
      <c r="D872" s="1"/>
      <c r="E872" s="1"/>
      <c r="F872" s="9"/>
      <c r="G872" s="1"/>
    </row>
    <row r="873" spans="1:7">
      <c r="A873" s="1"/>
      <c r="B873" s="71"/>
      <c r="C873" s="1"/>
      <c r="D873" s="1"/>
      <c r="E873" s="1"/>
      <c r="F873" s="9"/>
      <c r="G873" s="1"/>
    </row>
    <row r="874" spans="1:7">
      <c r="A874" s="1"/>
      <c r="B874" s="71"/>
      <c r="C874" s="1"/>
      <c r="D874" s="1"/>
      <c r="E874" s="1"/>
      <c r="F874" s="9"/>
      <c r="G874" s="1"/>
    </row>
    <row r="875" spans="1:7">
      <c r="A875" s="1"/>
      <c r="B875" s="71"/>
      <c r="C875" s="1"/>
      <c r="D875" s="1"/>
      <c r="E875" s="1"/>
      <c r="F875" s="9"/>
      <c r="G875" s="1"/>
    </row>
    <row r="876" spans="1:7">
      <c r="A876" s="1"/>
      <c r="B876" s="71"/>
      <c r="C876" s="1"/>
      <c r="D876" s="1"/>
      <c r="E876" s="1"/>
      <c r="F876" s="9"/>
      <c r="G876" s="1"/>
    </row>
    <row r="877" spans="1:7">
      <c r="A877" s="1"/>
      <c r="B877" s="71"/>
      <c r="C877" s="1"/>
      <c r="D877" s="1"/>
      <c r="E877" s="1"/>
      <c r="F877" s="9"/>
      <c r="G877" s="1"/>
    </row>
    <row r="878" spans="1:7">
      <c r="A878" s="1"/>
      <c r="B878" s="71"/>
      <c r="C878" s="1"/>
      <c r="D878" s="1"/>
      <c r="E878" s="1"/>
      <c r="F878" s="9"/>
      <c r="G878" s="1"/>
    </row>
    <row r="879" spans="1:7">
      <c r="A879" s="1"/>
      <c r="B879" s="71"/>
      <c r="C879" s="1"/>
      <c r="D879" s="1"/>
      <c r="E879" s="1"/>
      <c r="F879" s="9"/>
      <c r="G879" s="1"/>
    </row>
    <row r="880" spans="1:7">
      <c r="A880" s="1"/>
      <c r="B880" s="71"/>
      <c r="C880" s="1"/>
      <c r="D880" s="1"/>
      <c r="E880" s="1"/>
      <c r="F880" s="9"/>
      <c r="G880" s="1"/>
    </row>
    <row r="881" spans="1:7">
      <c r="A881" s="1"/>
      <c r="B881" s="71"/>
      <c r="C881" s="1"/>
      <c r="D881" s="1"/>
      <c r="E881" s="1"/>
      <c r="F881" s="9"/>
      <c r="G881" s="1"/>
    </row>
    <row r="882" spans="1:7">
      <c r="A882" s="1"/>
      <c r="B882" s="71"/>
      <c r="C882" s="1"/>
      <c r="D882" s="1"/>
      <c r="E882" s="1"/>
      <c r="F882" s="9"/>
      <c r="G882" s="1"/>
    </row>
    <row r="883" spans="1:7">
      <c r="A883" s="1"/>
      <c r="B883" s="71"/>
      <c r="C883" s="1"/>
      <c r="D883" s="1"/>
      <c r="E883" s="1"/>
      <c r="F883" s="9"/>
      <c r="G883" s="1"/>
    </row>
    <row r="884" spans="1:7">
      <c r="A884" s="1"/>
      <c r="B884" s="71"/>
      <c r="C884" s="1"/>
      <c r="D884" s="1"/>
      <c r="E884" s="1"/>
      <c r="F884" s="9"/>
      <c r="G884" s="1"/>
    </row>
    <row r="885" spans="1:7">
      <c r="A885" s="1"/>
      <c r="B885" s="71"/>
      <c r="C885" s="1"/>
      <c r="D885" s="1"/>
      <c r="E885" s="1"/>
      <c r="F885" s="9"/>
      <c r="G885" s="1"/>
    </row>
    <row r="886" spans="1:7">
      <c r="A886" s="1"/>
      <c r="B886" s="71"/>
      <c r="C886" s="1"/>
      <c r="D886" s="1"/>
      <c r="E886" s="1"/>
      <c r="F886" s="9"/>
      <c r="G886" s="1"/>
    </row>
    <row r="887" spans="1:7">
      <c r="A887" s="1"/>
      <c r="B887" s="71"/>
      <c r="C887" s="1"/>
      <c r="D887" s="1"/>
      <c r="E887" s="1"/>
      <c r="F887" s="9"/>
      <c r="G887" s="1"/>
    </row>
    <row r="888" spans="1:7">
      <c r="A888" s="1"/>
      <c r="B888" s="71"/>
      <c r="C888" s="1"/>
      <c r="D888" s="1"/>
      <c r="E888" s="1"/>
      <c r="F888" s="9"/>
      <c r="G888" s="1"/>
    </row>
    <row r="889" spans="1:7">
      <c r="A889" s="1"/>
      <c r="B889" s="71"/>
      <c r="C889" s="1"/>
      <c r="D889" s="1"/>
      <c r="E889" s="1"/>
      <c r="F889" s="9"/>
      <c r="G889" s="1"/>
    </row>
    <row r="890" spans="1:7">
      <c r="A890" s="1"/>
      <c r="B890" s="71"/>
      <c r="C890" s="1"/>
      <c r="D890" s="1"/>
      <c r="E890" s="1"/>
      <c r="F890" s="9"/>
      <c r="G890" s="1"/>
    </row>
    <row r="891" spans="1:7">
      <c r="A891" s="1"/>
      <c r="B891" s="71"/>
      <c r="C891" s="1"/>
      <c r="D891" s="1"/>
      <c r="E891" s="1"/>
      <c r="F891" s="9"/>
      <c r="G891" s="1"/>
    </row>
    <row r="892" spans="1:7">
      <c r="A892" s="1"/>
      <c r="B892" s="71"/>
      <c r="C892" s="1"/>
      <c r="D892" s="1"/>
      <c r="E892" s="1"/>
      <c r="F892" s="9"/>
      <c r="G892" s="1"/>
    </row>
    <row r="893" spans="1:7">
      <c r="A893" s="1"/>
      <c r="B893" s="71"/>
      <c r="C893" s="1"/>
      <c r="D893" s="1"/>
      <c r="E893" s="1"/>
      <c r="F893" s="9"/>
      <c r="G893" s="1"/>
    </row>
    <row r="894" spans="1:7">
      <c r="A894" s="1"/>
      <c r="B894" s="71"/>
      <c r="C894" s="1"/>
      <c r="D894" s="1"/>
      <c r="E894" s="1"/>
      <c r="F894" s="9"/>
      <c r="G894" s="1"/>
    </row>
    <row r="895" spans="1:7">
      <c r="A895" s="1"/>
      <c r="B895" s="71"/>
      <c r="C895" s="1"/>
      <c r="D895" s="1"/>
      <c r="E895" s="1"/>
      <c r="F895" s="9"/>
      <c r="G895" s="1"/>
    </row>
    <row r="896" spans="1:7">
      <c r="A896" s="1"/>
      <c r="B896" s="71"/>
      <c r="C896" s="1"/>
      <c r="D896" s="1"/>
      <c r="E896" s="1"/>
      <c r="F896" s="9"/>
      <c r="G896" s="1"/>
    </row>
    <row r="897" spans="1:7">
      <c r="A897" s="1"/>
      <c r="B897" s="71"/>
      <c r="C897" s="1"/>
      <c r="D897" s="1"/>
      <c r="E897" s="1"/>
      <c r="F897" s="9"/>
      <c r="G897" s="1"/>
    </row>
    <row r="898" spans="1:7">
      <c r="A898" s="1"/>
      <c r="B898" s="71"/>
      <c r="C898" s="1"/>
      <c r="D898" s="1"/>
      <c r="E898" s="1"/>
      <c r="F898" s="9"/>
      <c r="G898" s="1"/>
    </row>
    <row r="899" spans="1:7">
      <c r="A899" s="1"/>
      <c r="B899" s="71"/>
      <c r="C899" s="1"/>
      <c r="D899" s="1"/>
      <c r="E899" s="1"/>
      <c r="F899" s="9"/>
      <c r="G899" s="1"/>
    </row>
    <row r="900" spans="1:7">
      <c r="A900" s="1"/>
      <c r="B900" s="71"/>
      <c r="C900" s="1"/>
      <c r="D900" s="1"/>
      <c r="E900" s="1"/>
      <c r="F900" s="9"/>
      <c r="G900" s="1"/>
    </row>
    <row r="901" spans="1:7">
      <c r="A901" s="1"/>
      <c r="B901" s="71"/>
      <c r="C901" s="1"/>
      <c r="D901" s="1"/>
      <c r="E901" s="1"/>
      <c r="F901" s="9"/>
      <c r="G901" s="1"/>
    </row>
    <row r="902" spans="1:7">
      <c r="A902" s="1"/>
      <c r="B902" s="71"/>
      <c r="C902" s="1"/>
      <c r="D902" s="1"/>
      <c r="E902" s="1"/>
      <c r="F902" s="9"/>
      <c r="G902" s="1"/>
    </row>
    <row r="903" spans="1:7">
      <c r="A903" s="1"/>
      <c r="B903" s="71"/>
      <c r="C903" s="1"/>
      <c r="D903" s="1"/>
      <c r="E903" s="1"/>
      <c r="F903" s="9"/>
      <c r="G903" s="1"/>
    </row>
    <row r="904" spans="1:7">
      <c r="A904" s="1"/>
      <c r="B904" s="71"/>
      <c r="C904" s="1"/>
      <c r="D904" s="1"/>
      <c r="E904" s="1"/>
      <c r="F904" s="9"/>
      <c r="G904" s="1"/>
    </row>
    <row r="905" spans="1:7">
      <c r="A905" s="1"/>
      <c r="B905" s="71"/>
      <c r="C905" s="1"/>
      <c r="D905" s="1"/>
      <c r="E905" s="1"/>
      <c r="F905" s="9"/>
      <c r="G905" s="1"/>
    </row>
    <row r="906" spans="1:7">
      <c r="A906" s="1"/>
      <c r="B906" s="71"/>
      <c r="C906" s="1"/>
      <c r="D906" s="1"/>
      <c r="E906" s="1"/>
      <c r="F906" s="9"/>
      <c r="G906" s="1"/>
    </row>
    <row r="907" spans="1:7">
      <c r="A907" s="1"/>
      <c r="B907" s="71"/>
      <c r="C907" s="1"/>
      <c r="D907" s="1"/>
      <c r="E907" s="1"/>
      <c r="F907" s="9"/>
      <c r="G907" s="1"/>
    </row>
    <row r="908" spans="1:7">
      <c r="A908" s="1"/>
      <c r="B908" s="71"/>
      <c r="C908" s="1"/>
      <c r="D908" s="1"/>
      <c r="E908" s="1"/>
      <c r="F908" s="9"/>
      <c r="G908" s="1"/>
    </row>
    <row r="909" spans="1:7">
      <c r="A909" s="1"/>
      <c r="B909" s="71"/>
      <c r="C909" s="1"/>
      <c r="D909" s="1"/>
      <c r="E909" s="1"/>
      <c r="F909" s="9"/>
      <c r="G909" s="1"/>
    </row>
    <row r="910" spans="1:7">
      <c r="A910" s="1"/>
      <c r="B910" s="71"/>
      <c r="C910" s="1"/>
      <c r="D910" s="1"/>
      <c r="E910" s="1"/>
      <c r="F910" s="9"/>
      <c r="G910" s="1"/>
    </row>
    <row r="911" spans="1:7">
      <c r="A911" s="1"/>
      <c r="B911" s="71"/>
      <c r="C911" s="1"/>
      <c r="D911" s="1"/>
      <c r="E911" s="1"/>
      <c r="F911" s="9"/>
      <c r="G911" s="1"/>
    </row>
    <row r="912" spans="1:7">
      <c r="A912" s="1"/>
      <c r="B912" s="71"/>
      <c r="C912" s="1"/>
      <c r="D912" s="1"/>
      <c r="E912" s="1"/>
      <c r="F912" s="9"/>
      <c r="G912" s="1"/>
    </row>
    <row r="913" spans="1:7">
      <c r="A913" s="1"/>
      <c r="B913" s="71"/>
      <c r="C913" s="1"/>
      <c r="D913" s="1"/>
      <c r="E913" s="1"/>
      <c r="F913" s="9"/>
      <c r="G913" s="1"/>
    </row>
    <row r="914" spans="1:7">
      <c r="A914" s="1"/>
      <c r="B914" s="71"/>
      <c r="C914" s="1"/>
      <c r="D914" s="1"/>
      <c r="E914" s="1"/>
      <c r="F914" s="9"/>
      <c r="G914" s="1"/>
    </row>
    <row r="915" spans="1:7">
      <c r="A915" s="1"/>
      <c r="B915" s="71"/>
      <c r="C915" s="1"/>
      <c r="D915" s="1"/>
      <c r="E915" s="1"/>
      <c r="F915" s="9"/>
      <c r="G915" s="1"/>
    </row>
    <row r="916" spans="1:7">
      <c r="A916" s="1"/>
      <c r="B916" s="71"/>
      <c r="C916" s="1"/>
      <c r="D916" s="1"/>
      <c r="E916" s="1"/>
      <c r="F916" s="9"/>
      <c r="G916" s="1"/>
    </row>
    <row r="917" spans="1:7">
      <c r="A917" s="1"/>
      <c r="B917" s="71"/>
      <c r="C917" s="1"/>
      <c r="D917" s="1"/>
      <c r="E917" s="1"/>
      <c r="F917" s="9"/>
      <c r="G917" s="1"/>
    </row>
    <row r="918" spans="1:7">
      <c r="A918" s="1"/>
      <c r="B918" s="71"/>
      <c r="C918" s="1"/>
      <c r="D918" s="1"/>
      <c r="E918" s="1"/>
      <c r="F918" s="9"/>
      <c r="G918" s="1"/>
    </row>
    <row r="919" spans="1:7">
      <c r="A919" s="1"/>
      <c r="B919" s="71"/>
      <c r="C919" s="1"/>
      <c r="D919" s="1"/>
      <c r="E919" s="1"/>
      <c r="F919" s="9"/>
      <c r="G919" s="1"/>
    </row>
    <row r="920" spans="1:7">
      <c r="A920" s="1"/>
      <c r="B920" s="71"/>
      <c r="C920" s="1"/>
      <c r="D920" s="1"/>
      <c r="E920" s="1"/>
      <c r="F920" s="9"/>
      <c r="G920" s="1"/>
    </row>
    <row r="921" spans="1:7">
      <c r="A921" s="1"/>
      <c r="B921" s="71"/>
      <c r="C921" s="1"/>
      <c r="D921" s="1"/>
      <c r="E921" s="1"/>
      <c r="F921" s="9"/>
      <c r="G921" s="1"/>
    </row>
    <row r="922" spans="1:7">
      <c r="A922" s="1"/>
      <c r="B922" s="71"/>
      <c r="C922" s="1"/>
      <c r="D922" s="1"/>
      <c r="E922" s="1"/>
      <c r="F922" s="9"/>
      <c r="G922" s="1"/>
    </row>
    <row r="923" spans="1:7">
      <c r="A923" s="1"/>
      <c r="B923" s="71"/>
      <c r="C923" s="1"/>
      <c r="D923" s="1"/>
      <c r="E923" s="1"/>
      <c r="F923" s="9"/>
      <c r="G923" s="1"/>
    </row>
    <row r="924" spans="1:7">
      <c r="A924" s="1"/>
      <c r="B924" s="71"/>
      <c r="C924" s="1"/>
      <c r="D924" s="1"/>
      <c r="E924" s="1"/>
      <c r="F924" s="9"/>
      <c r="G924" s="1"/>
    </row>
    <row r="925" spans="1:7">
      <c r="A925" s="1"/>
      <c r="B925" s="71"/>
      <c r="C925" s="1"/>
      <c r="D925" s="1"/>
      <c r="E925" s="1"/>
      <c r="F925" s="9"/>
      <c r="G925" s="1"/>
    </row>
    <row r="926" spans="1:7">
      <c r="A926" s="1"/>
      <c r="B926" s="71"/>
      <c r="C926" s="1"/>
      <c r="D926" s="1"/>
      <c r="E926" s="1"/>
      <c r="F926" s="9"/>
      <c r="G926" s="1"/>
    </row>
    <row r="927" spans="1:7">
      <c r="A927" s="1"/>
      <c r="B927" s="71"/>
      <c r="C927" s="1"/>
      <c r="D927" s="1"/>
      <c r="E927" s="1"/>
      <c r="F927" s="9"/>
      <c r="G927" s="1"/>
    </row>
    <row r="928" spans="1:7">
      <c r="A928" s="1"/>
      <c r="B928" s="71"/>
      <c r="C928" s="1"/>
      <c r="D928" s="1"/>
      <c r="E928" s="1"/>
      <c r="F928" s="9"/>
      <c r="G928" s="1"/>
    </row>
    <row r="929" spans="1:7">
      <c r="A929" s="1"/>
      <c r="B929" s="71"/>
      <c r="C929" s="1"/>
      <c r="D929" s="1"/>
      <c r="E929" s="1"/>
      <c r="F929" s="9"/>
      <c r="G929" s="1"/>
    </row>
    <row r="930" spans="1:7">
      <c r="A930" s="1"/>
      <c r="B930" s="71"/>
      <c r="C930" s="1"/>
      <c r="D930" s="1"/>
      <c r="E930" s="1"/>
      <c r="F930" s="9"/>
      <c r="G930" s="1"/>
    </row>
    <row r="931" spans="1:7">
      <c r="A931" s="1"/>
      <c r="B931" s="71"/>
      <c r="C931" s="1"/>
      <c r="D931" s="1"/>
      <c r="E931" s="1"/>
      <c r="F931" s="9"/>
      <c r="G931" s="1"/>
    </row>
    <row r="932" spans="1:7">
      <c r="A932" s="1"/>
      <c r="B932" s="71"/>
      <c r="C932" s="1"/>
      <c r="D932" s="1"/>
      <c r="E932" s="1"/>
      <c r="F932" s="9"/>
      <c r="G932" s="1"/>
    </row>
    <row r="933" spans="1:7">
      <c r="A933" s="1"/>
      <c r="B933" s="71"/>
      <c r="C933" s="1"/>
      <c r="D933" s="1"/>
      <c r="E933" s="1"/>
      <c r="F933" s="9"/>
      <c r="G933" s="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deliiska</dc:creator>
  <cp:lastModifiedBy>Obchtina-ZEMEN</cp:lastModifiedBy>
  <cp:lastPrinted>2015-11-24T09:22:01Z</cp:lastPrinted>
  <dcterms:created xsi:type="dcterms:W3CDTF">2015-09-30T13:24:32Z</dcterms:created>
  <dcterms:modified xsi:type="dcterms:W3CDTF">2015-11-24T12:05:00Z</dcterms:modified>
</cp:coreProperties>
</file>